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030" activeTab="0"/>
  </bookViews>
  <sheets>
    <sheet name="по второстеп." sheetId="1" r:id="rId1"/>
  </sheets>
  <definedNames/>
  <calcPr fullCalcOnLoad="1"/>
</workbook>
</file>

<file path=xl/sharedStrings.xml><?xml version="1.0" encoding="utf-8"?>
<sst xmlns="http://schemas.openxmlformats.org/spreadsheetml/2006/main" count="238" uniqueCount="95">
  <si>
    <t>НАИМЕНОВАНИЕ</t>
  </si>
  <si>
    <t>ОБЩО</t>
  </si>
  <si>
    <t xml:space="preserve"> </t>
  </si>
  <si>
    <t>Функция  Образование</t>
  </si>
  <si>
    <t>§</t>
  </si>
  <si>
    <t>второстепенни разпоредители</t>
  </si>
  <si>
    <t>Направление образование</t>
  </si>
  <si>
    <t>ОУ Кл. Охридски</t>
  </si>
  <si>
    <t>НУ П.Р.Славейков</t>
  </si>
  <si>
    <t>ОУ Бяла Черква</t>
  </si>
  <si>
    <t>ОУ Върбовка</t>
  </si>
  <si>
    <t>ОУ Долна Липница</t>
  </si>
  <si>
    <t>ОУ Дъскот</t>
  </si>
  <si>
    <t>ОУ Карайсен</t>
  </si>
  <si>
    <t>ОУ Недан</t>
  </si>
  <si>
    <t>СОУ</t>
  </si>
  <si>
    <t>ОУ Батак</t>
  </si>
  <si>
    <t>ОУ Бутово</t>
  </si>
  <si>
    <t>училища</t>
  </si>
  <si>
    <t>І.Приходи</t>
  </si>
  <si>
    <t>24</t>
  </si>
  <si>
    <t>00</t>
  </si>
  <si>
    <t>Приходи от продажба на услуги,стоки</t>
  </si>
  <si>
    <t>04</t>
  </si>
  <si>
    <t>Приходи от наеми на имущество</t>
  </si>
  <si>
    <t>05</t>
  </si>
  <si>
    <t>Приходи от наеми на земя</t>
  </si>
  <si>
    <t>06</t>
  </si>
  <si>
    <t>Др.недан.приходи</t>
  </si>
  <si>
    <t>36</t>
  </si>
  <si>
    <t>19</t>
  </si>
  <si>
    <t>Внесен данък в/у приходите</t>
  </si>
  <si>
    <t>37</t>
  </si>
  <si>
    <t>02</t>
  </si>
  <si>
    <t>Вр.безл.заеми</t>
  </si>
  <si>
    <t>76</t>
  </si>
  <si>
    <t>ІІ.Разходи</t>
  </si>
  <si>
    <t>Заплати за персонал</t>
  </si>
  <si>
    <t>01</t>
  </si>
  <si>
    <t>заплати по тр. правоотн.</t>
  </si>
  <si>
    <t>заплати приравнени</t>
  </si>
  <si>
    <t>03</t>
  </si>
  <si>
    <t>Др.възнагр. и плащания</t>
  </si>
  <si>
    <t>за нещатен перс.труд.прав.</t>
  </si>
  <si>
    <t>за персонал по изв.труд.пр.</t>
  </si>
  <si>
    <t>СБКО</t>
  </si>
  <si>
    <t>обезщетения</t>
  </si>
  <si>
    <t>08</t>
  </si>
  <si>
    <t>други плащания и възнагр.</t>
  </si>
  <si>
    <t>09</t>
  </si>
  <si>
    <t>Зад.осиг.вн.от работодат.</t>
  </si>
  <si>
    <t>Осигурит.вноски за ДОО</t>
  </si>
  <si>
    <t>51</t>
  </si>
  <si>
    <t>УПФ</t>
  </si>
  <si>
    <t>52</t>
  </si>
  <si>
    <t>Здравно-осиг.вноски</t>
  </si>
  <si>
    <t>60</t>
  </si>
  <si>
    <t>Вноски за доп.зад.осиг.</t>
  </si>
  <si>
    <t>80</t>
  </si>
  <si>
    <t>Издръжка</t>
  </si>
  <si>
    <t>10</t>
  </si>
  <si>
    <t>храна</t>
  </si>
  <si>
    <t>11</t>
  </si>
  <si>
    <t>медикаменти</t>
  </si>
  <si>
    <t>12</t>
  </si>
  <si>
    <t>постелен инв. и облекло</t>
  </si>
  <si>
    <t>13</t>
  </si>
  <si>
    <t>учебни разходи</t>
  </si>
  <si>
    <t>14</t>
  </si>
  <si>
    <t>материали</t>
  </si>
  <si>
    <t>15</t>
  </si>
  <si>
    <t>вода, горива и енергия</t>
  </si>
  <si>
    <t>16</t>
  </si>
  <si>
    <t>разходи за външни услуги</t>
  </si>
  <si>
    <t>20</t>
  </si>
  <si>
    <t>текущ ремонт</t>
  </si>
  <si>
    <t>30</t>
  </si>
  <si>
    <t>командировки в страната</t>
  </si>
  <si>
    <t>командировки в чужбина</t>
  </si>
  <si>
    <t>разходи за застраховки</t>
  </si>
  <si>
    <t>62</t>
  </si>
  <si>
    <t>стипендии</t>
  </si>
  <si>
    <t>40</t>
  </si>
  <si>
    <t>Основен ремонт ДМА</t>
  </si>
  <si>
    <t>придобиване на дма</t>
  </si>
  <si>
    <t>компютри и хардуер</t>
  </si>
  <si>
    <t>др.оборудване</t>
  </si>
  <si>
    <t>Резерв</t>
  </si>
  <si>
    <t>97</t>
  </si>
  <si>
    <t>ОБЩО РАЗХОДИ</t>
  </si>
  <si>
    <t xml:space="preserve">  ОТЧЕТ  НА БЮДЖЕТ   2014 ПО ЗВЕНА</t>
  </si>
  <si>
    <t>платени общин.данъци</t>
  </si>
  <si>
    <t>81</t>
  </si>
  <si>
    <t>92</t>
  </si>
  <si>
    <t>неуст.,съд.обещ.и разно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</si>
</sst>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  <numFmt numFmtId="165" formatCode="0.0"/>
    <numFmt numFmtId="166" formatCode="0.000"/>
    <numFmt numFmtId="167" formatCode="#,##0.00\ &quot;лв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49" fontId="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 wrapText="1"/>
      <protection locked="0"/>
    </xf>
    <xf numFmtId="49" fontId="5" fillId="2" borderId="0" xfId="0" applyNumberFormat="1" applyFont="1" applyFill="1" applyBorder="1" applyAlignment="1" applyProtection="1">
      <alignment horizontal="center" wrapText="1"/>
      <protection locked="0"/>
    </xf>
    <xf numFmtId="0" fontId="6" fillId="3" borderId="0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NumberFormat="1" applyFont="1" applyFill="1" applyBorder="1" applyAlignment="1">
      <alignment horizontal="center" wrapText="1"/>
    </xf>
    <xf numFmtId="0" fontId="6" fillId="3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6" fillId="3" borderId="0" xfId="0" applyFont="1" applyFill="1" applyBorder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/>
      <protection/>
    </xf>
    <xf numFmtId="3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 locked="0"/>
    </xf>
    <xf numFmtId="49" fontId="3" fillId="0" borderId="6" xfId="0" applyNumberFormat="1" applyFont="1" applyFill="1" applyBorder="1" applyAlignment="1" applyProtection="1">
      <alignment horizontal="center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 wrapText="1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49" fontId="2" fillId="0" borderId="6" xfId="0" applyNumberFormat="1" applyFont="1" applyFill="1" applyBorder="1" applyAlignment="1" applyProtection="1">
      <alignment horizontal="center"/>
      <protection locked="0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5" borderId="5" xfId="0" applyFont="1" applyFill="1" applyBorder="1" applyAlignment="1">
      <alignment/>
    </xf>
    <xf numFmtId="0" fontId="10" fillId="4" borderId="8" xfId="0" applyFont="1" applyFill="1" applyBorder="1" applyAlignment="1">
      <alignment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left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NumberFormat="1" applyFont="1" applyFill="1" applyBorder="1" applyAlignment="1">
      <alignment horizontal="center" wrapText="1"/>
    </xf>
    <xf numFmtId="0" fontId="3" fillId="5" borderId="5" xfId="0" applyNumberFormat="1" applyFont="1" applyFill="1" applyBorder="1" applyAlignment="1">
      <alignment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8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3" fillId="0" borderId="8" xfId="0" applyFont="1" applyBorder="1" applyAlignment="1">
      <alignment/>
    </xf>
    <xf numFmtId="0" fontId="10" fillId="4" borderId="7" xfId="0" applyFont="1" applyFill="1" applyBorder="1" applyAlignment="1">
      <alignment/>
    </xf>
    <xf numFmtId="0" fontId="3" fillId="0" borderId="8" xfId="0" applyFont="1" applyBorder="1" applyAlignment="1" applyProtection="1">
      <alignment/>
      <protection locked="0"/>
    </xf>
    <xf numFmtId="0" fontId="3" fillId="5" borderId="7" xfId="0" applyFont="1" applyFill="1" applyBorder="1" applyAlignment="1" applyProtection="1">
      <alignment/>
      <protection locked="0"/>
    </xf>
    <xf numFmtId="0" fontId="10" fillId="4" borderId="8" xfId="0" applyFont="1" applyFill="1" applyBorder="1" applyAlignment="1" applyProtection="1">
      <alignment/>
      <protection locked="0"/>
    </xf>
    <xf numFmtId="0" fontId="3" fillId="5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" xfId="0" applyFont="1" applyBorder="1" applyAlignment="1" applyProtection="1">
      <alignment/>
      <protection locked="0"/>
    </xf>
    <xf numFmtId="0" fontId="3" fillId="4" borderId="8" xfId="0" applyFont="1" applyFill="1" applyBorder="1" applyAlignment="1" applyProtection="1">
      <alignment/>
      <protection locked="0"/>
    </xf>
    <xf numFmtId="0" fontId="3" fillId="0" borderId="4" xfId="0" applyNumberFormat="1" applyFont="1" applyBorder="1" applyAlignment="1" applyProtection="1">
      <alignment/>
      <protection/>
    </xf>
    <xf numFmtId="0" fontId="3" fillId="4" borderId="8" xfId="0" applyFont="1" applyFill="1" applyBorder="1" applyAlignment="1">
      <alignment/>
    </xf>
    <xf numFmtId="49" fontId="3" fillId="4" borderId="8" xfId="0" applyNumberFormat="1" applyFont="1" applyFill="1" applyBorder="1" applyAlignment="1">
      <alignment horizontal="center"/>
    </xf>
    <xf numFmtId="0" fontId="10" fillId="5" borderId="8" xfId="0" applyFont="1" applyFill="1" applyBorder="1" applyAlignment="1">
      <alignment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49" fontId="6" fillId="2" borderId="0" xfId="0" applyNumberFormat="1" applyFont="1" applyFill="1" applyBorder="1" applyAlignment="1" applyProtection="1">
      <alignment horizontal="center" wrapText="1"/>
      <protection locked="0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49" fontId="3" fillId="4" borderId="8" xfId="0" applyNumberFormat="1" applyFont="1" applyFill="1" applyBorder="1" applyAlignment="1" applyProtection="1">
      <alignment horizontal="center"/>
      <protection locked="0"/>
    </xf>
    <xf numFmtId="49" fontId="3" fillId="4" borderId="7" xfId="0" applyNumberFormat="1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3" fillId="4" borderId="2" xfId="0" applyNumberFormat="1" applyFont="1" applyFill="1" applyBorder="1" applyAlignment="1" applyProtection="1">
      <alignment horizontal="center" wrapText="1"/>
      <protection locked="0"/>
    </xf>
    <xf numFmtId="49" fontId="3" fillId="4" borderId="4" xfId="0" applyNumberFormat="1" applyFont="1" applyFill="1" applyBorder="1" applyAlignment="1" applyProtection="1">
      <alignment horizontal="center" wrapText="1"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70</xdr:row>
      <xdr:rowOff>0</xdr:rowOff>
    </xdr:from>
    <xdr:to>
      <xdr:col>19</xdr:col>
      <xdr:colOff>0</xdr:colOff>
      <xdr:row>71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505700" y="800100"/>
          <a:ext cx="628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workbookViewId="0" topLeftCell="A59">
      <selection activeCell="S116" sqref="S116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4.57421875" style="0" customWidth="1"/>
    <col min="4" max="4" width="11.8515625" style="0" customWidth="1"/>
    <col min="5" max="5" width="8.57421875" style="0" customWidth="1"/>
    <col min="6" max="6" width="8.7109375" style="0" customWidth="1"/>
    <col min="7" max="7" width="8.00390625" style="0" hidden="1" customWidth="1"/>
    <col min="8" max="8" width="8.140625" style="0" customWidth="1"/>
    <col min="9" max="9" width="8.7109375" style="0" hidden="1" customWidth="1"/>
    <col min="10" max="10" width="8.421875" style="0" customWidth="1"/>
    <col min="11" max="11" width="8.57421875" style="0" customWidth="1"/>
    <col min="12" max="12" width="8.7109375" style="0" hidden="1" customWidth="1"/>
    <col min="13" max="13" width="9.140625" style="0" hidden="1" customWidth="1"/>
    <col min="14" max="14" width="8.57421875" style="0" customWidth="1"/>
    <col min="15" max="15" width="7.8515625" style="0" hidden="1" customWidth="1"/>
    <col min="16" max="16" width="8.421875" style="0" customWidth="1"/>
    <col min="17" max="17" width="0.13671875" style="0" hidden="1" customWidth="1"/>
    <col min="18" max="18" width="9.28125" style="0" customWidth="1"/>
    <col min="19" max="19" width="9.421875" style="0" customWidth="1"/>
  </cols>
  <sheetData>
    <row r="1" spans="12:17" ht="0.75" customHeight="1" hidden="1">
      <c r="L1" s="97"/>
      <c r="M1" s="97"/>
      <c r="N1" s="97"/>
      <c r="O1" s="97"/>
      <c r="P1" s="97"/>
      <c r="Q1" s="97"/>
    </row>
    <row r="2" spans="1:21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102"/>
      <c r="Q2" s="102"/>
      <c r="R2" s="102"/>
      <c r="S2" s="102"/>
      <c r="T2" s="102"/>
      <c r="U2" s="102"/>
    </row>
    <row r="3" spans="1:21" ht="12.75" hidden="1">
      <c r="A3" s="94"/>
      <c r="B3" s="95"/>
      <c r="C3" s="95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03"/>
      <c r="T3" s="4"/>
      <c r="U3" s="4"/>
    </row>
    <row r="4" spans="1:21" ht="20.25" customHeight="1" hidden="1">
      <c r="A4" s="94"/>
      <c r="B4" s="95"/>
      <c r="C4" s="95"/>
      <c r="D4" s="99"/>
      <c r="E4" s="26"/>
      <c r="F4" s="96"/>
      <c r="G4" s="96"/>
      <c r="H4" s="26"/>
      <c r="I4" s="26"/>
      <c r="J4" s="96"/>
      <c r="K4" s="96"/>
      <c r="L4" s="96"/>
      <c r="M4" s="100"/>
      <c r="N4" s="100"/>
      <c r="O4" s="100"/>
      <c r="P4" s="100"/>
      <c r="Q4" s="100"/>
      <c r="R4" s="6"/>
      <c r="S4" s="103"/>
      <c r="T4" s="4"/>
      <c r="U4" s="4"/>
    </row>
    <row r="5" spans="1:21" ht="25.5" customHeight="1" hidden="1">
      <c r="A5" s="22"/>
      <c r="B5" s="95"/>
      <c r="C5" s="95"/>
      <c r="D5" s="99"/>
      <c r="E5" s="26"/>
      <c r="F5" s="96"/>
      <c r="G5" s="96"/>
      <c r="H5" s="26"/>
      <c r="I5" s="26"/>
      <c r="J5" s="96"/>
      <c r="K5" s="96"/>
      <c r="L5" s="96"/>
      <c r="M5" s="100"/>
      <c r="N5" s="101"/>
      <c r="O5" s="101"/>
      <c r="P5" s="101"/>
      <c r="Q5" s="101"/>
      <c r="R5" s="6"/>
      <c r="S5" s="103"/>
      <c r="T5" s="4"/>
      <c r="U5" s="4"/>
    </row>
    <row r="6" spans="1:21" ht="11.25" customHeight="1" hidden="1">
      <c r="A6" s="22"/>
      <c r="B6" s="23"/>
      <c r="C6" s="23"/>
      <c r="D6" s="27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4"/>
      <c r="U6" s="4"/>
    </row>
    <row r="7" spans="1:21" ht="11.25" customHeight="1" hidden="1">
      <c r="A7" s="24"/>
      <c r="B7" s="21"/>
      <c r="C7" s="21"/>
      <c r="D7" s="28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9"/>
      <c r="S7" s="7"/>
      <c r="T7" s="4"/>
      <c r="U7" s="4"/>
    </row>
    <row r="8" spans="1:21" ht="11.25" customHeight="1" hidden="1">
      <c r="A8" s="24"/>
      <c r="B8" s="21"/>
      <c r="C8" s="21"/>
      <c r="D8" s="28"/>
      <c r="E8" s="5"/>
      <c r="F8" s="30"/>
      <c r="G8" s="30"/>
      <c r="H8" s="5"/>
      <c r="I8" s="5"/>
      <c r="J8" s="5"/>
      <c r="K8" s="30"/>
      <c r="L8" s="31"/>
      <c r="M8" s="31"/>
      <c r="N8" s="31"/>
      <c r="O8" s="31"/>
      <c r="P8" s="31"/>
      <c r="Q8" s="32"/>
      <c r="R8" s="29"/>
      <c r="S8" s="7"/>
      <c r="T8" s="4"/>
      <c r="U8" s="4"/>
    </row>
    <row r="9" spans="1:21" ht="11.25" customHeight="1" hidden="1">
      <c r="A9" s="24"/>
      <c r="B9" s="21"/>
      <c r="C9" s="21"/>
      <c r="D9" s="28"/>
      <c r="E9" s="5"/>
      <c r="F9" s="30"/>
      <c r="G9" s="30"/>
      <c r="H9" s="5"/>
      <c r="I9" s="5"/>
      <c r="J9" s="5"/>
      <c r="K9" s="30"/>
      <c r="L9" s="31"/>
      <c r="M9" s="31"/>
      <c r="N9" s="31"/>
      <c r="O9" s="31"/>
      <c r="P9" s="31"/>
      <c r="Q9" s="32"/>
      <c r="R9" s="29"/>
      <c r="S9" s="7"/>
      <c r="T9" s="4"/>
      <c r="U9" s="4"/>
    </row>
    <row r="10" spans="1:21" ht="11.25" customHeight="1" hidden="1">
      <c r="A10" s="24"/>
      <c r="B10" s="21"/>
      <c r="C10" s="21"/>
      <c r="D10" s="28"/>
      <c r="E10" s="5"/>
      <c r="F10" s="30"/>
      <c r="G10" s="30"/>
      <c r="H10" s="5"/>
      <c r="I10" s="5"/>
      <c r="J10" s="5"/>
      <c r="K10" s="30"/>
      <c r="L10" s="31"/>
      <c r="M10" s="31"/>
      <c r="N10" s="31"/>
      <c r="O10" s="31"/>
      <c r="P10" s="31"/>
      <c r="Q10" s="32"/>
      <c r="R10" s="29"/>
      <c r="S10" s="7"/>
      <c r="T10" s="4"/>
      <c r="U10" s="4"/>
    </row>
    <row r="11" spans="1:21" ht="11.25" customHeight="1" hidden="1">
      <c r="A11" s="24"/>
      <c r="B11" s="21"/>
      <c r="C11" s="21"/>
      <c r="D11" s="28"/>
      <c r="E11" s="5"/>
      <c r="F11" s="30"/>
      <c r="G11" s="30"/>
      <c r="H11" s="5"/>
      <c r="I11" s="5"/>
      <c r="J11" s="5"/>
      <c r="K11" s="30"/>
      <c r="L11" s="31"/>
      <c r="M11" s="31"/>
      <c r="N11" s="31"/>
      <c r="O11" s="31"/>
      <c r="P11" s="31"/>
      <c r="Q11" s="32"/>
      <c r="R11" s="29"/>
      <c r="S11" s="7"/>
      <c r="T11" s="4"/>
      <c r="U11" s="4"/>
    </row>
    <row r="12" spans="1:21" ht="11.25" customHeight="1" hidden="1">
      <c r="A12" s="25"/>
      <c r="B12" s="21"/>
      <c r="C12" s="21"/>
      <c r="D12" s="28"/>
      <c r="E12" s="5"/>
      <c r="F12" s="30"/>
      <c r="G12" s="30"/>
      <c r="H12" s="5"/>
      <c r="I12" s="5"/>
      <c r="J12" s="5"/>
      <c r="K12" s="30"/>
      <c r="L12" s="32"/>
      <c r="M12" s="32"/>
      <c r="N12" s="32"/>
      <c r="O12" s="32"/>
      <c r="P12" s="32"/>
      <c r="Q12" s="32"/>
      <c r="R12" s="29"/>
      <c r="S12" s="7"/>
      <c r="T12" s="4"/>
      <c r="U12" s="4"/>
    </row>
    <row r="13" spans="1:21" ht="11.25" customHeight="1" hidden="1">
      <c r="A13" s="25"/>
      <c r="B13" s="21"/>
      <c r="C13" s="21"/>
      <c r="D13" s="5"/>
      <c r="E13" s="33"/>
      <c r="F13" s="34"/>
      <c r="G13" s="34"/>
      <c r="H13" s="33"/>
      <c r="I13" s="33"/>
      <c r="J13" s="33"/>
      <c r="K13" s="34"/>
      <c r="L13" s="35"/>
      <c r="M13" s="35"/>
      <c r="N13" s="35"/>
      <c r="O13" s="35"/>
      <c r="P13" s="35"/>
      <c r="Q13" s="35"/>
      <c r="R13" s="36"/>
      <c r="S13" s="7"/>
      <c r="T13" s="4"/>
      <c r="U13" s="4"/>
    </row>
    <row r="14" spans="1:21" ht="11.25" customHeight="1" hidden="1">
      <c r="A14" s="25"/>
      <c r="B14" s="21"/>
      <c r="C14" s="2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0"/>
      <c r="S14" s="20"/>
      <c r="T14" s="4"/>
      <c r="U14" s="4"/>
    </row>
    <row r="15" spans="1:21" ht="11.25" customHeight="1" hidden="1">
      <c r="A15" s="25"/>
      <c r="B15" s="21"/>
      <c r="C15" s="21"/>
      <c r="D15" s="28"/>
      <c r="E15" s="5"/>
      <c r="F15" s="30"/>
      <c r="G15" s="30"/>
      <c r="H15" s="5"/>
      <c r="I15" s="5"/>
      <c r="J15" s="5"/>
      <c r="K15" s="30"/>
      <c r="L15" s="32"/>
      <c r="M15" s="32"/>
      <c r="N15" s="32"/>
      <c r="O15" s="32"/>
      <c r="P15" s="32"/>
      <c r="Q15" s="32"/>
      <c r="R15" s="29"/>
      <c r="S15" s="7"/>
      <c r="T15" s="4"/>
      <c r="U15" s="4"/>
    </row>
    <row r="16" spans="1:21" ht="12.75" hidden="1">
      <c r="A16" s="16"/>
      <c r="B16" s="15"/>
      <c r="C16" s="15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29"/>
      <c r="S16" s="29"/>
      <c r="T16" s="4"/>
      <c r="U16" s="4"/>
    </row>
    <row r="17" spans="1:21" ht="12.75" hidden="1">
      <c r="A17" s="17"/>
      <c r="B17" s="18"/>
      <c r="C17" s="18"/>
      <c r="D17" s="9"/>
      <c r="E17" s="38"/>
      <c r="F17" s="38"/>
      <c r="G17" s="38"/>
      <c r="H17" s="38"/>
      <c r="I17" s="38"/>
      <c r="J17" s="38"/>
      <c r="K17" s="38"/>
      <c r="L17" s="9"/>
      <c r="M17" s="9"/>
      <c r="N17" s="9"/>
      <c r="O17" s="9"/>
      <c r="P17" s="9"/>
      <c r="Q17" s="9"/>
      <c r="R17" s="29"/>
      <c r="S17" s="7"/>
      <c r="T17" s="4"/>
      <c r="U17" s="4"/>
    </row>
    <row r="18" spans="1:21" ht="12.75" hidden="1">
      <c r="A18" s="17"/>
      <c r="B18" s="18"/>
      <c r="C18" s="18"/>
      <c r="D18" s="9"/>
      <c r="E18" s="38"/>
      <c r="F18" s="38"/>
      <c r="G18" s="38"/>
      <c r="H18" s="38"/>
      <c r="I18" s="38"/>
      <c r="J18" s="38"/>
      <c r="K18" s="38"/>
      <c r="L18" s="9"/>
      <c r="M18" s="9"/>
      <c r="N18" s="9"/>
      <c r="O18" s="9"/>
      <c r="P18" s="9"/>
      <c r="Q18" s="9"/>
      <c r="R18" s="29"/>
      <c r="S18" s="7"/>
      <c r="T18" s="4"/>
      <c r="U18" s="4"/>
    </row>
    <row r="19" spans="1:21" ht="12.75" hidden="1">
      <c r="A19" s="16"/>
      <c r="B19" s="15"/>
      <c r="C19" s="15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29"/>
      <c r="S19" s="29"/>
      <c r="T19" s="4"/>
      <c r="U19" s="4"/>
    </row>
    <row r="20" spans="1:21" ht="12.75" hidden="1">
      <c r="A20" s="17"/>
      <c r="B20" s="18"/>
      <c r="C20" s="18"/>
      <c r="D20" s="9"/>
      <c r="E20" s="38"/>
      <c r="F20" s="38"/>
      <c r="G20" s="38"/>
      <c r="H20" s="38"/>
      <c r="I20" s="38"/>
      <c r="J20" s="38"/>
      <c r="K20" s="38"/>
      <c r="L20" s="9"/>
      <c r="M20" s="9"/>
      <c r="N20" s="9"/>
      <c r="O20" s="9"/>
      <c r="P20" s="9"/>
      <c r="Q20" s="9"/>
      <c r="R20" s="29"/>
      <c r="S20" s="7"/>
      <c r="T20" s="4"/>
      <c r="U20" s="4"/>
    </row>
    <row r="21" spans="1:21" ht="12.75" hidden="1">
      <c r="A21" s="17"/>
      <c r="B21" s="18"/>
      <c r="C21" s="18"/>
      <c r="D21" s="9"/>
      <c r="E21" s="38"/>
      <c r="F21" s="38"/>
      <c r="G21" s="38"/>
      <c r="H21" s="38"/>
      <c r="I21" s="38"/>
      <c r="J21" s="38"/>
      <c r="K21" s="38"/>
      <c r="L21" s="9"/>
      <c r="M21" s="9"/>
      <c r="N21" s="9"/>
      <c r="O21" s="9"/>
      <c r="P21" s="9"/>
      <c r="Q21" s="9"/>
      <c r="R21" s="29"/>
      <c r="S21" s="7"/>
      <c r="T21" s="4"/>
      <c r="U21" s="4"/>
    </row>
    <row r="22" spans="1:21" ht="9.75" customHeight="1" hidden="1">
      <c r="A22" s="17"/>
      <c r="B22" s="18"/>
      <c r="C22" s="18"/>
      <c r="D22" s="9"/>
      <c r="E22" s="38"/>
      <c r="F22" s="38"/>
      <c r="G22" s="38"/>
      <c r="H22" s="38"/>
      <c r="I22" s="38"/>
      <c r="J22" s="38"/>
      <c r="K22" s="38"/>
      <c r="L22" s="9"/>
      <c r="M22" s="9"/>
      <c r="N22" s="9"/>
      <c r="O22" s="9"/>
      <c r="P22" s="9"/>
      <c r="Q22" s="9"/>
      <c r="R22" s="29"/>
      <c r="S22" s="7"/>
      <c r="T22" s="4"/>
      <c r="U22" s="4"/>
    </row>
    <row r="23" spans="1:21" ht="12.75" hidden="1">
      <c r="A23" s="17"/>
      <c r="B23" s="18"/>
      <c r="C23" s="18"/>
      <c r="D23" s="9"/>
      <c r="E23" s="38"/>
      <c r="F23" s="38"/>
      <c r="G23" s="38"/>
      <c r="H23" s="38"/>
      <c r="I23" s="38"/>
      <c r="J23" s="38"/>
      <c r="K23" s="38"/>
      <c r="L23" s="9"/>
      <c r="M23" s="9"/>
      <c r="N23" s="9"/>
      <c r="O23" s="9"/>
      <c r="P23" s="9"/>
      <c r="Q23" s="9"/>
      <c r="R23" s="29"/>
      <c r="S23" s="7"/>
      <c r="T23" s="4"/>
      <c r="U23" s="4"/>
    </row>
    <row r="24" spans="1:21" ht="12.75" hidden="1">
      <c r="A24" s="17"/>
      <c r="B24" s="18"/>
      <c r="C24" s="18"/>
      <c r="D24" s="9"/>
      <c r="E24" s="38"/>
      <c r="F24" s="38"/>
      <c r="G24" s="38"/>
      <c r="H24" s="38"/>
      <c r="I24" s="38"/>
      <c r="J24" s="38"/>
      <c r="K24" s="38"/>
      <c r="L24" s="9"/>
      <c r="M24" s="9"/>
      <c r="N24" s="9"/>
      <c r="O24" s="9"/>
      <c r="P24" s="9"/>
      <c r="Q24" s="9"/>
      <c r="R24" s="29"/>
      <c r="S24" s="7"/>
      <c r="T24" s="4"/>
      <c r="U24" s="4"/>
    </row>
    <row r="25" spans="1:21" ht="12.75" hidden="1">
      <c r="A25" s="16"/>
      <c r="B25" s="15"/>
      <c r="C25" s="15"/>
      <c r="D25" s="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9"/>
      <c r="S25" s="39"/>
      <c r="T25" s="4"/>
      <c r="U25" s="4"/>
    </row>
    <row r="26" spans="1:21" ht="12.75" hidden="1">
      <c r="A26" s="17"/>
      <c r="B26" s="18"/>
      <c r="C26" s="18"/>
      <c r="D26" s="9"/>
      <c r="E26" s="38"/>
      <c r="F26" s="38"/>
      <c r="G26" s="38"/>
      <c r="H26" s="38"/>
      <c r="I26" s="38"/>
      <c r="J26" s="38"/>
      <c r="K26" s="38"/>
      <c r="L26" s="9"/>
      <c r="M26" s="9"/>
      <c r="N26" s="9"/>
      <c r="O26" s="9"/>
      <c r="P26" s="9"/>
      <c r="Q26" s="9"/>
      <c r="R26" s="29"/>
      <c r="S26" s="7"/>
      <c r="T26" s="4"/>
      <c r="U26" s="4"/>
    </row>
    <row r="27" spans="1:21" ht="12.75" hidden="1">
      <c r="A27" s="17"/>
      <c r="B27" s="18"/>
      <c r="C27" s="18"/>
      <c r="D27" s="9"/>
      <c r="E27" s="38"/>
      <c r="F27" s="38"/>
      <c r="G27" s="38"/>
      <c r="H27" s="38"/>
      <c r="I27" s="38"/>
      <c r="J27" s="38"/>
      <c r="K27" s="38"/>
      <c r="L27" s="9"/>
      <c r="M27" s="9"/>
      <c r="N27" s="9"/>
      <c r="O27" s="9"/>
      <c r="P27" s="9"/>
      <c r="Q27" s="9"/>
      <c r="R27" s="29"/>
      <c r="S27" s="7"/>
      <c r="T27" s="4"/>
      <c r="U27" s="4"/>
    </row>
    <row r="28" spans="1:21" ht="12.75" hidden="1">
      <c r="A28" s="17"/>
      <c r="B28" s="18"/>
      <c r="C28" s="18"/>
      <c r="D28" s="9"/>
      <c r="E28" s="38"/>
      <c r="F28" s="38"/>
      <c r="G28" s="38"/>
      <c r="H28" s="38"/>
      <c r="I28" s="38"/>
      <c r="J28" s="38"/>
      <c r="K28" s="38"/>
      <c r="L28" s="9"/>
      <c r="M28" s="9"/>
      <c r="N28" s="9"/>
      <c r="O28" s="9"/>
      <c r="P28" s="9"/>
      <c r="Q28" s="9"/>
      <c r="R28" s="29"/>
      <c r="S28" s="7"/>
      <c r="T28" s="4"/>
      <c r="U28" s="4"/>
    </row>
    <row r="29" spans="1:21" ht="12.75" hidden="1">
      <c r="A29" s="17"/>
      <c r="B29" s="18"/>
      <c r="C29" s="18"/>
      <c r="D29" s="9"/>
      <c r="E29" s="38"/>
      <c r="F29" s="38"/>
      <c r="G29" s="38"/>
      <c r="H29" s="38"/>
      <c r="I29" s="38"/>
      <c r="J29" s="38"/>
      <c r="K29" s="38"/>
      <c r="L29" s="9"/>
      <c r="M29" s="9"/>
      <c r="N29" s="9"/>
      <c r="O29" s="9"/>
      <c r="P29" s="9"/>
      <c r="Q29" s="9"/>
      <c r="R29" s="29"/>
      <c r="S29" s="7"/>
      <c r="T29" s="4"/>
      <c r="U29" s="4"/>
    </row>
    <row r="30" spans="1:21" ht="12.75" hidden="1">
      <c r="A30" s="16"/>
      <c r="B30" s="15"/>
      <c r="C30" s="1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29"/>
      <c r="S30" s="29"/>
      <c r="T30" s="4"/>
      <c r="U30" s="4"/>
    </row>
    <row r="31" spans="1:21" ht="12.75" hidden="1">
      <c r="A31" s="17"/>
      <c r="B31" s="18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9"/>
      <c r="S31" s="7"/>
      <c r="T31" s="4"/>
      <c r="U31" s="4"/>
    </row>
    <row r="32" spans="1:21" ht="9.75" customHeight="1" hidden="1">
      <c r="A32" s="17"/>
      <c r="B32" s="18"/>
      <c r="C32" s="1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9"/>
      <c r="S32" s="7"/>
      <c r="T32" s="4"/>
      <c r="U32" s="4"/>
    </row>
    <row r="33" spans="1:21" ht="12.75" hidden="1">
      <c r="A33" s="17"/>
      <c r="B33" s="18"/>
      <c r="C33" s="18"/>
      <c r="D33" s="9"/>
      <c r="E33" s="38"/>
      <c r="F33" s="38"/>
      <c r="G33" s="38"/>
      <c r="H33" s="38"/>
      <c r="I33" s="38"/>
      <c r="J33" s="38"/>
      <c r="K33" s="38"/>
      <c r="L33" s="9"/>
      <c r="M33" s="9"/>
      <c r="N33" s="9"/>
      <c r="O33" s="9"/>
      <c r="P33" s="9"/>
      <c r="Q33" s="9"/>
      <c r="R33" s="29"/>
      <c r="S33" s="7"/>
      <c r="T33" s="4"/>
      <c r="U33" s="4"/>
    </row>
    <row r="34" spans="1:21" ht="12.75" hidden="1">
      <c r="A34" s="17"/>
      <c r="B34" s="18"/>
      <c r="C34" s="18"/>
      <c r="D34" s="9"/>
      <c r="E34" s="38"/>
      <c r="F34" s="38"/>
      <c r="G34" s="38"/>
      <c r="H34" s="38"/>
      <c r="I34" s="38"/>
      <c r="J34" s="38"/>
      <c r="K34" s="38"/>
      <c r="L34" s="9"/>
      <c r="M34" s="9"/>
      <c r="N34" s="9"/>
      <c r="O34" s="9"/>
      <c r="P34" s="9"/>
      <c r="Q34" s="9"/>
      <c r="R34" s="29"/>
      <c r="S34" s="7"/>
      <c r="T34" s="4"/>
      <c r="U34" s="4"/>
    </row>
    <row r="35" spans="1:21" ht="12.75" hidden="1">
      <c r="A35" s="17"/>
      <c r="B35" s="18"/>
      <c r="C35" s="18"/>
      <c r="D35" s="9"/>
      <c r="E35" s="38"/>
      <c r="F35" s="38"/>
      <c r="G35" s="38"/>
      <c r="H35" s="38"/>
      <c r="I35" s="38"/>
      <c r="J35" s="38"/>
      <c r="K35" s="38"/>
      <c r="L35" s="9"/>
      <c r="M35" s="9"/>
      <c r="N35" s="9"/>
      <c r="O35" s="9"/>
      <c r="P35" s="9"/>
      <c r="Q35" s="9"/>
      <c r="R35" s="29"/>
      <c r="S35" s="7"/>
      <c r="T35" s="4"/>
      <c r="U35" s="4"/>
    </row>
    <row r="36" spans="1:21" ht="12.75" hidden="1">
      <c r="A36" s="17"/>
      <c r="B36" s="18"/>
      <c r="C36" s="18"/>
      <c r="D36" s="9"/>
      <c r="E36" s="38"/>
      <c r="F36" s="38"/>
      <c r="G36" s="38"/>
      <c r="H36" s="38"/>
      <c r="I36" s="38"/>
      <c r="J36" s="38"/>
      <c r="K36" s="38"/>
      <c r="L36" s="9"/>
      <c r="M36" s="9"/>
      <c r="N36" s="9"/>
      <c r="O36" s="9"/>
      <c r="P36" s="9"/>
      <c r="Q36" s="9"/>
      <c r="R36" s="29"/>
      <c r="S36" s="7"/>
      <c r="T36" s="4"/>
      <c r="U36" s="4"/>
    </row>
    <row r="37" spans="1:21" ht="12.75" hidden="1">
      <c r="A37" s="17"/>
      <c r="B37" s="18"/>
      <c r="C37" s="18"/>
      <c r="D37" s="9"/>
      <c r="E37" s="38"/>
      <c r="F37" s="38"/>
      <c r="G37" s="38"/>
      <c r="H37" s="38"/>
      <c r="I37" s="38"/>
      <c r="J37" s="38"/>
      <c r="K37" s="38"/>
      <c r="L37" s="9"/>
      <c r="M37" s="9"/>
      <c r="N37" s="9"/>
      <c r="O37" s="9"/>
      <c r="P37" s="9"/>
      <c r="Q37" s="9"/>
      <c r="R37" s="29"/>
      <c r="S37" s="7"/>
      <c r="T37" s="4"/>
      <c r="U37" s="4"/>
    </row>
    <row r="38" spans="1:21" ht="12.75" hidden="1">
      <c r="A38" s="17"/>
      <c r="B38" s="18"/>
      <c r="C38" s="18"/>
      <c r="D38" s="9"/>
      <c r="E38" s="38"/>
      <c r="F38" s="38"/>
      <c r="G38" s="38"/>
      <c r="H38" s="38"/>
      <c r="I38" s="38"/>
      <c r="J38" s="38"/>
      <c r="K38" s="38"/>
      <c r="L38" s="9"/>
      <c r="M38" s="9"/>
      <c r="N38" s="9"/>
      <c r="O38" s="9"/>
      <c r="P38" s="9"/>
      <c r="Q38" s="9"/>
      <c r="R38" s="29"/>
      <c r="S38" s="7"/>
      <c r="T38" s="4"/>
      <c r="U38" s="4"/>
    </row>
    <row r="39" spans="1:21" ht="12.75" hidden="1">
      <c r="A39" s="17"/>
      <c r="B39" s="18"/>
      <c r="C39" s="18"/>
      <c r="D39" s="9"/>
      <c r="E39" s="38"/>
      <c r="F39" s="38"/>
      <c r="G39" s="38"/>
      <c r="H39" s="38"/>
      <c r="I39" s="38"/>
      <c r="J39" s="38"/>
      <c r="K39" s="38"/>
      <c r="L39" s="9"/>
      <c r="M39" s="9"/>
      <c r="N39" s="9"/>
      <c r="O39" s="9"/>
      <c r="P39" s="9"/>
      <c r="Q39" s="9"/>
      <c r="R39" s="29"/>
      <c r="S39" s="7"/>
      <c r="T39" s="4"/>
      <c r="U39" s="4"/>
    </row>
    <row r="40" spans="1:21" ht="12.75" hidden="1">
      <c r="A40" s="17"/>
      <c r="B40" s="18"/>
      <c r="C40" s="18"/>
      <c r="D40" s="9"/>
      <c r="E40" s="38"/>
      <c r="F40" s="38"/>
      <c r="G40" s="38"/>
      <c r="H40" s="38"/>
      <c r="I40" s="38"/>
      <c r="J40" s="38"/>
      <c r="K40" s="38"/>
      <c r="L40" s="9"/>
      <c r="M40" s="9"/>
      <c r="N40" s="9"/>
      <c r="O40" s="9"/>
      <c r="P40" s="9"/>
      <c r="Q40" s="9"/>
      <c r="R40" s="29"/>
      <c r="S40" s="7"/>
      <c r="T40" s="4"/>
      <c r="U40" s="4"/>
    </row>
    <row r="41" spans="1:21" ht="12.75" hidden="1">
      <c r="A41" s="17"/>
      <c r="B41" s="18"/>
      <c r="C41" s="18"/>
      <c r="D41" s="9"/>
      <c r="E41" s="38"/>
      <c r="F41" s="38"/>
      <c r="G41" s="38"/>
      <c r="H41" s="38"/>
      <c r="I41" s="38"/>
      <c r="J41" s="38"/>
      <c r="K41" s="38"/>
      <c r="L41" s="9"/>
      <c r="M41" s="9"/>
      <c r="N41" s="9"/>
      <c r="O41" s="9"/>
      <c r="P41" s="9"/>
      <c r="Q41" s="9"/>
      <c r="R41" s="29"/>
      <c r="S41" s="7"/>
      <c r="T41" s="4"/>
      <c r="U41" s="4"/>
    </row>
    <row r="42" spans="1:21" ht="12.75" hidden="1">
      <c r="A42" s="17"/>
      <c r="B42" s="18"/>
      <c r="C42" s="18"/>
      <c r="D42" s="9"/>
      <c r="E42" s="38"/>
      <c r="F42" s="38"/>
      <c r="G42" s="38"/>
      <c r="H42" s="38"/>
      <c r="I42" s="38"/>
      <c r="J42" s="38"/>
      <c r="K42" s="38"/>
      <c r="L42" s="9"/>
      <c r="M42" s="9"/>
      <c r="N42" s="9"/>
      <c r="O42" s="9"/>
      <c r="P42" s="9"/>
      <c r="Q42" s="9"/>
      <c r="R42" s="29"/>
      <c r="S42" s="7"/>
      <c r="T42" s="4"/>
      <c r="U42" s="4"/>
    </row>
    <row r="43" spans="1:21" ht="12.75" hidden="1">
      <c r="A43" s="17"/>
      <c r="B43" s="18"/>
      <c r="C43" s="18"/>
      <c r="D43" s="9"/>
      <c r="E43" s="38"/>
      <c r="F43" s="38"/>
      <c r="G43" s="38"/>
      <c r="H43" s="38"/>
      <c r="I43" s="38"/>
      <c r="J43" s="38"/>
      <c r="K43" s="38"/>
      <c r="L43" s="9"/>
      <c r="M43" s="9"/>
      <c r="N43" s="9"/>
      <c r="O43" s="9"/>
      <c r="P43" s="9"/>
      <c r="Q43" s="9"/>
      <c r="R43" s="29"/>
      <c r="S43" s="7"/>
      <c r="T43" s="4"/>
      <c r="U43" s="4"/>
    </row>
    <row r="44" spans="1:21" ht="12.75" hidden="1">
      <c r="A44" s="16"/>
      <c r="B44" s="15"/>
      <c r="C44" s="15"/>
      <c r="D44" s="7"/>
      <c r="E44" s="10"/>
      <c r="F44" s="10"/>
      <c r="G44" s="10"/>
      <c r="H44" s="10"/>
      <c r="I44" s="10"/>
      <c r="J44" s="10"/>
      <c r="K44" s="10"/>
      <c r="L44" s="7"/>
      <c r="M44" s="7"/>
      <c r="N44" s="7"/>
      <c r="O44" s="7"/>
      <c r="P44" s="7"/>
      <c r="Q44" s="7"/>
      <c r="R44" s="29"/>
      <c r="S44" s="7"/>
      <c r="T44" s="4"/>
      <c r="U44" s="4"/>
    </row>
    <row r="45" spans="1:21" ht="12.75" hidden="1">
      <c r="A45" s="16"/>
      <c r="B45" s="15"/>
      <c r="C45" s="15"/>
      <c r="D45" s="7"/>
      <c r="E45" s="10"/>
      <c r="F45" s="10"/>
      <c r="G45" s="10"/>
      <c r="H45" s="10"/>
      <c r="I45" s="10"/>
      <c r="J45" s="10"/>
      <c r="K45" s="10"/>
      <c r="L45" s="7"/>
      <c r="M45" s="7"/>
      <c r="N45" s="7"/>
      <c r="O45" s="7"/>
      <c r="P45" s="7"/>
      <c r="Q45" s="7"/>
      <c r="R45" s="29"/>
      <c r="S45" s="7"/>
      <c r="T45" s="4"/>
      <c r="U45" s="4"/>
    </row>
    <row r="46" spans="1:21" ht="12.75" hidden="1">
      <c r="A46" s="17"/>
      <c r="B46" s="18"/>
      <c r="C46" s="18"/>
      <c r="D46" s="7"/>
      <c r="E46" s="38"/>
      <c r="F46" s="10"/>
      <c r="G46" s="10"/>
      <c r="H46" s="38"/>
      <c r="I46" s="10"/>
      <c r="J46" s="10"/>
      <c r="K46" s="38"/>
      <c r="L46" s="7"/>
      <c r="M46" s="7"/>
      <c r="N46" s="7"/>
      <c r="O46" s="7"/>
      <c r="P46" s="7"/>
      <c r="Q46" s="7"/>
      <c r="R46" s="29"/>
      <c r="S46" s="7"/>
      <c r="T46" s="4"/>
      <c r="U46" s="4"/>
    </row>
    <row r="47" spans="1:21" ht="12.75" hidden="1">
      <c r="A47" s="17"/>
      <c r="B47" s="18"/>
      <c r="C47" s="18"/>
      <c r="D47" s="7"/>
      <c r="E47" s="10"/>
      <c r="F47" s="10"/>
      <c r="G47" s="10"/>
      <c r="H47" s="10"/>
      <c r="I47" s="10"/>
      <c r="J47" s="10"/>
      <c r="K47" s="38"/>
      <c r="L47" s="7"/>
      <c r="M47" s="7"/>
      <c r="N47" s="7"/>
      <c r="O47" s="7"/>
      <c r="P47" s="7"/>
      <c r="Q47" s="7"/>
      <c r="R47" s="29"/>
      <c r="S47" s="7"/>
      <c r="T47" s="4"/>
      <c r="U47" s="4"/>
    </row>
    <row r="48" spans="1:21" ht="16.5" customHeight="1" hidden="1">
      <c r="A48" s="16"/>
      <c r="B48" s="15"/>
      <c r="C48" s="15"/>
      <c r="D48" s="40"/>
      <c r="E48" s="10"/>
      <c r="F48" s="10"/>
      <c r="G48" s="10"/>
      <c r="H48" s="10"/>
      <c r="I48" s="10"/>
      <c r="J48" s="10"/>
      <c r="K48" s="10"/>
      <c r="L48" s="7"/>
      <c r="M48" s="7"/>
      <c r="N48" s="7"/>
      <c r="O48" s="7"/>
      <c r="P48" s="7"/>
      <c r="Q48" s="7"/>
      <c r="R48" s="29"/>
      <c r="S48" s="7"/>
      <c r="T48" s="4"/>
      <c r="U48" s="4"/>
    </row>
    <row r="49" spans="1:21" ht="15" customHeight="1" hidden="1">
      <c r="A49" s="16"/>
      <c r="B49" s="15"/>
      <c r="C49" s="1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9"/>
      <c r="T49" s="4"/>
      <c r="U49" s="4"/>
    </row>
    <row r="50" spans="1:21" ht="16.5" customHeight="1" hidden="1">
      <c r="A50" s="13"/>
      <c r="B50" s="13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  <c r="S50" s="11"/>
      <c r="T50" s="4"/>
      <c r="U50" s="4"/>
    </row>
    <row r="51" spans="1:21" ht="15" customHeight="1" hidden="1">
      <c r="A51" s="14"/>
      <c r="B51" s="19"/>
      <c r="C51" s="19"/>
      <c r="D51" s="8"/>
      <c r="E51" s="41"/>
      <c r="F51" s="11"/>
      <c r="G51" s="11"/>
      <c r="H51" s="11"/>
      <c r="I51" s="11"/>
      <c r="J51" s="11"/>
      <c r="K51" s="42"/>
      <c r="L51" s="42"/>
      <c r="M51" s="42"/>
      <c r="N51" s="11"/>
      <c r="O51" s="11"/>
      <c r="P51" s="11"/>
      <c r="Q51" s="11"/>
      <c r="R51" s="11"/>
      <c r="S51" s="11"/>
      <c r="T51" s="4"/>
      <c r="U51" s="4"/>
    </row>
    <row r="52" spans="1:21" ht="15" customHeight="1" hidden="1">
      <c r="A52" s="13"/>
      <c r="B52" s="13"/>
      <c r="C52" s="1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"/>
      <c r="U52" s="4"/>
    </row>
    <row r="53" spans="1:21" ht="12.75" customHeight="1" hidden="1">
      <c r="A53" s="13"/>
      <c r="B53" s="13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4"/>
      <c r="U53" s="4"/>
    </row>
    <row r="54" spans="1:21" ht="14.25" customHeight="1" hidden="1">
      <c r="A54" s="4"/>
      <c r="B54" s="4"/>
      <c r="C54" s="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4"/>
      <c r="U54" s="4"/>
    </row>
    <row r="55" spans="1:21" ht="12.75" hidden="1">
      <c r="A55" s="4"/>
      <c r="B55" s="4"/>
      <c r="C55" s="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"/>
      <c r="U55" s="4"/>
    </row>
    <row r="56" spans="1:21" ht="12.75" hidden="1">
      <c r="A56" s="4"/>
      <c r="B56" s="4"/>
      <c r="C56" s="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4"/>
      <c r="U56" s="4"/>
    </row>
    <row r="57" spans="1:21" ht="12.75" hidden="1">
      <c r="A57" s="4"/>
      <c r="B57" s="4"/>
      <c r="C57" s="4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"/>
      <c r="U57" s="4"/>
    </row>
    <row r="58" spans="1:21" ht="12.75" hidden="1">
      <c r="A58" s="4"/>
      <c r="B58" s="4"/>
      <c r="C58" s="4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"/>
      <c r="U58" s="4"/>
    </row>
    <row r="59" spans="1:2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>
      <c r="A60" s="2" t="s">
        <v>3</v>
      </c>
      <c r="B60" s="2"/>
      <c r="C60" s="2"/>
      <c r="D60" s="2" t="s">
        <v>90</v>
      </c>
      <c r="E60" s="2"/>
      <c r="F60" s="2"/>
      <c r="G60" s="2"/>
      <c r="H60" s="2"/>
      <c r="I60" s="2"/>
      <c r="J60" s="2"/>
      <c r="K60" s="2"/>
      <c r="L60" s="2"/>
      <c r="R60" s="1"/>
      <c r="T60" s="4"/>
      <c r="U60" s="4"/>
    </row>
    <row r="61" spans="1:21" ht="12.75">
      <c r="A61" s="104" t="s">
        <v>0</v>
      </c>
      <c r="B61" s="106" t="s">
        <v>4</v>
      </c>
      <c r="C61" s="107" t="s">
        <v>4</v>
      </c>
      <c r="D61" s="109" t="s">
        <v>5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3" t="s">
        <v>1</v>
      </c>
      <c r="T61" s="4"/>
      <c r="U61" s="4"/>
    </row>
    <row r="62" spans="1:21" ht="12.75">
      <c r="A62" s="105"/>
      <c r="B62" s="106"/>
      <c r="C62" s="108"/>
      <c r="D62" s="116" t="s">
        <v>6</v>
      </c>
      <c r="E62" s="43"/>
      <c r="F62" s="92" t="s">
        <v>7</v>
      </c>
      <c r="G62" s="92" t="s">
        <v>8</v>
      </c>
      <c r="H62" s="43"/>
      <c r="I62" s="43"/>
      <c r="J62" s="92" t="s">
        <v>9</v>
      </c>
      <c r="K62" s="92" t="s">
        <v>10</v>
      </c>
      <c r="L62" s="92" t="s">
        <v>11</v>
      </c>
      <c r="M62" s="111" t="s">
        <v>12</v>
      </c>
      <c r="N62" s="111" t="s">
        <v>13</v>
      </c>
      <c r="O62" s="111" t="s">
        <v>2</v>
      </c>
      <c r="P62" s="111" t="s">
        <v>14</v>
      </c>
      <c r="Q62" s="111" t="s">
        <v>2</v>
      </c>
      <c r="R62" s="44" t="s">
        <v>1</v>
      </c>
      <c r="S62" s="114"/>
      <c r="T62" s="4"/>
      <c r="U62" s="4"/>
    </row>
    <row r="63" spans="1:21" ht="12" customHeight="1">
      <c r="A63" s="45"/>
      <c r="B63" s="106"/>
      <c r="C63" s="108"/>
      <c r="D63" s="117"/>
      <c r="E63" s="45" t="s">
        <v>15</v>
      </c>
      <c r="F63" s="93"/>
      <c r="G63" s="93"/>
      <c r="H63" s="45" t="s">
        <v>16</v>
      </c>
      <c r="I63" s="45" t="s">
        <v>17</v>
      </c>
      <c r="J63" s="93"/>
      <c r="K63" s="93"/>
      <c r="L63" s="112"/>
      <c r="M63" s="112"/>
      <c r="N63" s="112"/>
      <c r="O63" s="112"/>
      <c r="P63" s="112"/>
      <c r="Q63" s="112"/>
      <c r="R63" s="46" t="s">
        <v>18</v>
      </c>
      <c r="S63" s="115"/>
      <c r="T63" s="4"/>
      <c r="U63" s="4"/>
    </row>
    <row r="64" spans="1:21" ht="0.75" customHeight="1" hidden="1">
      <c r="A64" s="47" t="s">
        <v>19</v>
      </c>
      <c r="B64" s="48" t="s">
        <v>20</v>
      </c>
      <c r="C64" s="49" t="s">
        <v>21</v>
      </c>
      <c r="D64" s="50"/>
      <c r="E64" s="47">
        <f>SUM(E65,E66,E67,E68)</f>
        <v>0</v>
      </c>
      <c r="F64" s="47">
        <f aca="true" t="shared" si="0" ref="F64:Q64">SUM(F65,F66,F67,F69)</f>
        <v>0</v>
      </c>
      <c r="G64" s="47">
        <f t="shared" si="0"/>
        <v>0</v>
      </c>
      <c r="H64" s="47">
        <f t="shared" si="0"/>
        <v>0</v>
      </c>
      <c r="I64" s="47">
        <f t="shared" si="0"/>
        <v>0</v>
      </c>
      <c r="J64" s="47">
        <f t="shared" si="0"/>
        <v>0</v>
      </c>
      <c r="K64" s="47">
        <f t="shared" si="0"/>
        <v>0</v>
      </c>
      <c r="L64" s="47">
        <f t="shared" si="0"/>
        <v>0</v>
      </c>
      <c r="M64" s="47">
        <f t="shared" si="0"/>
        <v>0</v>
      </c>
      <c r="N64" s="47">
        <f t="shared" si="0"/>
        <v>0</v>
      </c>
      <c r="O64" s="47">
        <f t="shared" si="0"/>
        <v>0</v>
      </c>
      <c r="P64" s="47">
        <f t="shared" si="0"/>
        <v>0</v>
      </c>
      <c r="Q64" s="47">
        <f t="shared" si="0"/>
        <v>0</v>
      </c>
      <c r="R64" s="45">
        <f>SUM(R65,R66,R67,R68,R69)</f>
        <v>0</v>
      </c>
      <c r="S64" s="51">
        <f>SUM(S65,S66,S67,S68,S69)</f>
        <v>0</v>
      </c>
      <c r="T64" s="4"/>
      <c r="U64" s="4"/>
    </row>
    <row r="65" spans="1:21" ht="12.75" customHeight="1" hidden="1">
      <c r="A65" s="52" t="s">
        <v>22</v>
      </c>
      <c r="B65" s="53" t="s">
        <v>20</v>
      </c>
      <c r="C65" s="54" t="s">
        <v>23</v>
      </c>
      <c r="D65" s="55"/>
      <c r="E65" s="56">
        <v>0</v>
      </c>
      <c r="F65" s="56">
        <v>0</v>
      </c>
      <c r="G65" s="56"/>
      <c r="H65" s="56">
        <v>0</v>
      </c>
      <c r="I65" s="56"/>
      <c r="J65" s="56">
        <v>0</v>
      </c>
      <c r="K65" s="56">
        <v>0</v>
      </c>
      <c r="L65" s="56"/>
      <c r="M65" s="56"/>
      <c r="N65" s="56">
        <v>0</v>
      </c>
      <c r="O65" s="56"/>
      <c r="P65" s="56">
        <v>0</v>
      </c>
      <c r="Q65" s="56"/>
      <c r="R65" s="57">
        <f>SUM(E65:Q65)</f>
        <v>0</v>
      </c>
      <c r="S65" s="58">
        <f>SUM(D65,R65)</f>
        <v>0</v>
      </c>
      <c r="T65" s="4"/>
      <c r="U65" s="4"/>
    </row>
    <row r="66" spans="1:21" ht="12.75" hidden="1">
      <c r="A66" s="52" t="s">
        <v>24</v>
      </c>
      <c r="B66" s="53" t="s">
        <v>20</v>
      </c>
      <c r="C66" s="54" t="s">
        <v>25</v>
      </c>
      <c r="D66" s="55"/>
      <c r="E66" s="56">
        <v>0</v>
      </c>
      <c r="F66" s="59">
        <v>0</v>
      </c>
      <c r="G66" s="59" t="s">
        <v>2</v>
      </c>
      <c r="H66" s="56"/>
      <c r="I66" s="56"/>
      <c r="J66" s="56">
        <v>0</v>
      </c>
      <c r="K66" s="59"/>
      <c r="L66" s="60"/>
      <c r="M66" s="60"/>
      <c r="N66" s="60"/>
      <c r="O66" s="60"/>
      <c r="P66" s="60"/>
      <c r="Q66" s="61"/>
      <c r="R66" s="57">
        <f>SUM(E66:Q66)</f>
        <v>0</v>
      </c>
      <c r="S66" s="58">
        <f>SUM(D66,R66)</f>
        <v>0</v>
      </c>
      <c r="T66" s="4"/>
      <c r="U66" s="4"/>
    </row>
    <row r="67" spans="1:21" ht="12.75" hidden="1">
      <c r="A67" s="52" t="s">
        <v>26</v>
      </c>
      <c r="B67" s="53" t="s">
        <v>20</v>
      </c>
      <c r="C67" s="54" t="s">
        <v>27</v>
      </c>
      <c r="D67" s="55"/>
      <c r="E67" s="56">
        <v>0</v>
      </c>
      <c r="F67" s="59">
        <v>0</v>
      </c>
      <c r="G67" s="59"/>
      <c r="H67" s="56">
        <v>0</v>
      </c>
      <c r="I67" s="56"/>
      <c r="J67" s="56">
        <v>0</v>
      </c>
      <c r="K67" s="59"/>
      <c r="L67" s="60"/>
      <c r="M67" s="60">
        <v>0</v>
      </c>
      <c r="N67" s="60">
        <v>0</v>
      </c>
      <c r="O67" s="60"/>
      <c r="P67" s="60">
        <v>0</v>
      </c>
      <c r="Q67" s="61"/>
      <c r="R67" s="57">
        <f>SUM(E67:Q67)</f>
        <v>0</v>
      </c>
      <c r="S67" s="58">
        <f>SUM(D67,R67)</f>
        <v>0</v>
      </c>
      <c r="T67" s="4"/>
      <c r="U67" s="4"/>
    </row>
    <row r="68" spans="1:21" ht="12.75" hidden="1">
      <c r="A68" s="52" t="s">
        <v>28</v>
      </c>
      <c r="B68" s="53" t="s">
        <v>29</v>
      </c>
      <c r="C68" s="54" t="s">
        <v>30</v>
      </c>
      <c r="D68" s="55"/>
      <c r="E68" s="56">
        <v>0</v>
      </c>
      <c r="F68" s="59">
        <v>0</v>
      </c>
      <c r="G68" s="59"/>
      <c r="H68" s="56"/>
      <c r="I68" s="56"/>
      <c r="J68" s="56"/>
      <c r="K68" s="59"/>
      <c r="L68" s="60"/>
      <c r="M68" s="60"/>
      <c r="N68" s="60"/>
      <c r="O68" s="60"/>
      <c r="P68" s="60"/>
      <c r="Q68" s="61"/>
      <c r="R68" s="57">
        <v>0</v>
      </c>
      <c r="S68" s="58">
        <v>0</v>
      </c>
      <c r="T68" s="4"/>
      <c r="U68" s="4"/>
    </row>
    <row r="69" spans="1:21" ht="12.75" hidden="1">
      <c r="A69" s="52" t="s">
        <v>31</v>
      </c>
      <c r="B69" s="53" t="s">
        <v>32</v>
      </c>
      <c r="C69" s="54" t="s">
        <v>33</v>
      </c>
      <c r="D69" s="55"/>
      <c r="E69" s="56">
        <v>0</v>
      </c>
      <c r="F69" s="59">
        <v>0</v>
      </c>
      <c r="G69" s="59"/>
      <c r="H69" s="56"/>
      <c r="I69" s="56"/>
      <c r="J69" s="56"/>
      <c r="K69" s="59"/>
      <c r="L69" s="61"/>
      <c r="M69" s="61"/>
      <c r="N69" s="61"/>
      <c r="O69" s="61"/>
      <c r="P69" s="61"/>
      <c r="Q69" s="61"/>
      <c r="R69" s="57">
        <f>SUM(E69:Q69)</f>
        <v>0</v>
      </c>
      <c r="S69" s="58">
        <f>SUM(D69,R69)</f>
        <v>0</v>
      </c>
      <c r="T69" s="4"/>
      <c r="U69" s="4"/>
    </row>
    <row r="70" spans="1:21" ht="12.75" hidden="1">
      <c r="A70" s="62" t="s">
        <v>34</v>
      </c>
      <c r="B70" s="53" t="s">
        <v>35</v>
      </c>
      <c r="C70" s="54" t="s">
        <v>21</v>
      </c>
      <c r="D70" s="55"/>
      <c r="E70" s="56"/>
      <c r="F70" s="59">
        <v>0</v>
      </c>
      <c r="G70" s="59"/>
      <c r="H70" s="56"/>
      <c r="I70" s="56"/>
      <c r="J70" s="56"/>
      <c r="K70" s="59"/>
      <c r="L70" s="61"/>
      <c r="M70" s="61"/>
      <c r="N70" s="61"/>
      <c r="O70" s="61"/>
      <c r="P70" s="61"/>
      <c r="Q70" s="61"/>
      <c r="R70" s="57">
        <v>0</v>
      </c>
      <c r="S70" s="58">
        <v>0</v>
      </c>
      <c r="T70" s="4"/>
      <c r="U70" s="4"/>
    </row>
    <row r="71" spans="1:21" ht="13.5" customHeight="1" hidden="1">
      <c r="A71" s="62"/>
      <c r="B71" s="53"/>
      <c r="C71" s="54"/>
      <c r="D71" s="56"/>
      <c r="E71" s="63"/>
      <c r="F71" s="64"/>
      <c r="G71" s="64" t="s">
        <v>2</v>
      </c>
      <c r="H71" s="63"/>
      <c r="I71" s="63" t="s">
        <v>2</v>
      </c>
      <c r="J71" s="63"/>
      <c r="K71" s="64"/>
      <c r="L71" s="65">
        <v>0</v>
      </c>
      <c r="M71" s="65">
        <v>0</v>
      </c>
      <c r="N71" s="65"/>
      <c r="O71" s="65">
        <v>0</v>
      </c>
      <c r="P71" s="65"/>
      <c r="Q71" s="65">
        <v>0</v>
      </c>
      <c r="R71" s="66">
        <f>E71+F71+H71+J71+K71+N71+P71</f>
        <v>0</v>
      </c>
      <c r="S71" s="58">
        <v>0</v>
      </c>
      <c r="T71" s="4"/>
      <c r="U71" s="4"/>
    </row>
    <row r="72" spans="1:21" ht="12" customHeight="1" hidden="1">
      <c r="A72" s="62"/>
      <c r="B72" s="53"/>
      <c r="C72" s="54"/>
      <c r="D72" s="47"/>
      <c r="E72" s="67"/>
      <c r="F72" s="68"/>
      <c r="G72" s="67">
        <f aca="true" t="shared" si="1" ref="G72:Q72">SUM(G71,G64)</f>
        <v>0</v>
      </c>
      <c r="H72" s="67"/>
      <c r="I72" s="67">
        <f t="shared" si="1"/>
        <v>0</v>
      </c>
      <c r="J72" s="67"/>
      <c r="K72" s="67"/>
      <c r="L72" s="67">
        <f t="shared" si="1"/>
        <v>0</v>
      </c>
      <c r="M72" s="67">
        <f t="shared" si="1"/>
        <v>0</v>
      </c>
      <c r="N72" s="67"/>
      <c r="O72" s="67">
        <f t="shared" si="1"/>
        <v>0</v>
      </c>
      <c r="P72" s="67"/>
      <c r="Q72" s="67">
        <f t="shared" si="1"/>
        <v>0</v>
      </c>
      <c r="R72" s="69"/>
      <c r="S72" s="70"/>
      <c r="T72" s="4"/>
      <c r="U72" s="4"/>
    </row>
    <row r="73" spans="1:19" ht="12.75">
      <c r="A73" s="62" t="s">
        <v>36</v>
      </c>
      <c r="B73" s="53"/>
      <c r="C73" s="54"/>
      <c r="D73" s="55"/>
      <c r="E73" s="56"/>
      <c r="F73" s="59"/>
      <c r="G73" s="59"/>
      <c r="H73" s="56"/>
      <c r="I73" s="56"/>
      <c r="J73" s="56"/>
      <c r="K73" s="59"/>
      <c r="L73" s="61"/>
      <c r="M73" s="61"/>
      <c r="N73" s="61"/>
      <c r="O73" s="61"/>
      <c r="P73" s="61"/>
      <c r="Q73" s="61"/>
      <c r="R73" s="57"/>
      <c r="S73" s="58"/>
    </row>
    <row r="74" spans="1:19" ht="15" customHeight="1">
      <c r="A74" s="71" t="s">
        <v>37</v>
      </c>
      <c r="B74" s="72" t="s">
        <v>38</v>
      </c>
      <c r="C74" s="72" t="s">
        <v>21</v>
      </c>
      <c r="D74" s="71">
        <f aca="true" t="shared" si="2" ref="D74:S74">SUM(D75:D76)</f>
        <v>823695</v>
      </c>
      <c r="E74" s="71">
        <f t="shared" si="2"/>
        <v>672579</v>
      </c>
      <c r="F74" s="71">
        <f t="shared" si="2"/>
        <v>572424</v>
      </c>
      <c r="G74" s="71">
        <f t="shared" si="2"/>
        <v>0</v>
      </c>
      <c r="H74" s="71">
        <f t="shared" si="2"/>
        <v>102274</v>
      </c>
      <c r="I74" s="71">
        <f t="shared" si="2"/>
        <v>0</v>
      </c>
      <c r="J74" s="71">
        <f t="shared" si="2"/>
        <v>183788</v>
      </c>
      <c r="K74" s="71">
        <f t="shared" si="2"/>
        <v>193013</v>
      </c>
      <c r="L74" s="71">
        <f t="shared" si="2"/>
        <v>0</v>
      </c>
      <c r="M74" s="71">
        <f t="shared" si="2"/>
        <v>0</v>
      </c>
      <c r="N74" s="71">
        <f t="shared" si="2"/>
        <v>93049</v>
      </c>
      <c r="O74" s="71">
        <f t="shared" si="2"/>
        <v>0</v>
      </c>
      <c r="P74" s="71">
        <f t="shared" si="2"/>
        <v>90562</v>
      </c>
      <c r="Q74" s="71">
        <f t="shared" si="2"/>
        <v>0</v>
      </c>
      <c r="R74" s="57">
        <f t="shared" si="2"/>
        <v>1907689</v>
      </c>
      <c r="S74" s="58">
        <f t="shared" si="2"/>
        <v>2731384</v>
      </c>
    </row>
    <row r="75" spans="1:19" ht="15.75" customHeight="1">
      <c r="A75" s="73" t="s">
        <v>39</v>
      </c>
      <c r="B75" s="74" t="s">
        <v>38</v>
      </c>
      <c r="C75" s="74" t="s">
        <v>38</v>
      </c>
      <c r="D75" s="75">
        <v>823695</v>
      </c>
      <c r="E75" s="76">
        <v>672579</v>
      </c>
      <c r="F75" s="76">
        <v>572424</v>
      </c>
      <c r="G75" s="76" t="s">
        <v>2</v>
      </c>
      <c r="H75" s="76">
        <v>102274</v>
      </c>
      <c r="I75" s="76"/>
      <c r="J75" s="76">
        <v>183788</v>
      </c>
      <c r="K75" s="77">
        <v>193013</v>
      </c>
      <c r="L75" s="75" t="s">
        <v>2</v>
      </c>
      <c r="M75" s="73" t="s">
        <v>2</v>
      </c>
      <c r="N75" s="73">
        <v>93049</v>
      </c>
      <c r="O75" s="73">
        <v>0</v>
      </c>
      <c r="P75" s="73">
        <v>90562</v>
      </c>
      <c r="Q75" s="73">
        <v>0</v>
      </c>
      <c r="R75" s="57">
        <f>SUM(E75:Q75)</f>
        <v>1907689</v>
      </c>
      <c r="S75" s="58">
        <f>SUM(D75,R75)</f>
        <v>2731384</v>
      </c>
    </row>
    <row r="76" spans="1:19" ht="15" customHeight="1">
      <c r="A76" s="73" t="s">
        <v>40</v>
      </c>
      <c r="B76" s="74" t="s">
        <v>38</v>
      </c>
      <c r="C76" s="74" t="s">
        <v>41</v>
      </c>
      <c r="D76" s="75">
        <v>0</v>
      </c>
      <c r="E76" s="76">
        <v>0</v>
      </c>
      <c r="F76" s="76">
        <v>0</v>
      </c>
      <c r="G76" s="76"/>
      <c r="H76" s="76">
        <v>0</v>
      </c>
      <c r="I76" s="76"/>
      <c r="J76" s="76">
        <v>0</v>
      </c>
      <c r="K76" s="77">
        <v>0</v>
      </c>
      <c r="L76" s="75"/>
      <c r="M76" s="73" t="s">
        <v>2</v>
      </c>
      <c r="N76" s="73">
        <v>0</v>
      </c>
      <c r="O76" s="73">
        <v>0</v>
      </c>
      <c r="P76" s="73">
        <v>0</v>
      </c>
      <c r="Q76" s="73">
        <v>0</v>
      </c>
      <c r="R76" s="57">
        <f aca="true" t="shared" si="3" ref="R76:R82">SUM(E76:Q76)</f>
        <v>0</v>
      </c>
      <c r="S76" s="58">
        <f>SUM(D76,R76)</f>
        <v>0</v>
      </c>
    </row>
    <row r="77" spans="1:19" ht="15.75" customHeight="1">
      <c r="A77" s="78" t="s">
        <v>42</v>
      </c>
      <c r="B77" s="72" t="s">
        <v>33</v>
      </c>
      <c r="C77" s="72" t="s">
        <v>21</v>
      </c>
      <c r="D77" s="71">
        <f>SUM(D78:D82)</f>
        <v>75932</v>
      </c>
      <c r="E77" s="78">
        <f>SUM(E78:E82)</f>
        <v>70719</v>
      </c>
      <c r="F77" s="78">
        <f aca="true" t="shared" si="4" ref="F77:Q77">SUM(F78:F82)</f>
        <v>63397</v>
      </c>
      <c r="G77" s="78">
        <f t="shared" si="4"/>
        <v>0</v>
      </c>
      <c r="H77" s="78">
        <f t="shared" si="4"/>
        <v>11286</v>
      </c>
      <c r="I77" s="78">
        <f t="shared" si="4"/>
        <v>0</v>
      </c>
      <c r="J77" s="78">
        <f t="shared" si="4"/>
        <v>14680</v>
      </c>
      <c r="K77" s="78">
        <f t="shared" si="4"/>
        <v>10904</v>
      </c>
      <c r="L77" s="78">
        <f t="shared" si="4"/>
        <v>0</v>
      </c>
      <c r="M77" s="78">
        <f t="shared" si="4"/>
        <v>0</v>
      </c>
      <c r="N77" s="78">
        <f t="shared" si="4"/>
        <v>5550</v>
      </c>
      <c r="O77" s="78">
        <f t="shared" si="4"/>
        <v>0</v>
      </c>
      <c r="P77" s="78">
        <f t="shared" si="4"/>
        <v>7066</v>
      </c>
      <c r="Q77" s="78">
        <f t="shared" si="4"/>
        <v>0</v>
      </c>
      <c r="R77" s="57">
        <f t="shared" si="3"/>
        <v>183602</v>
      </c>
      <c r="S77" s="58">
        <f>SUM(S78,S79,S80,S81,S82)</f>
        <v>259534</v>
      </c>
    </row>
    <row r="78" spans="1:19" ht="16.5" customHeight="1">
      <c r="A78" s="73" t="s">
        <v>43</v>
      </c>
      <c r="B78" s="74" t="s">
        <v>33</v>
      </c>
      <c r="C78" s="74" t="s">
        <v>38</v>
      </c>
      <c r="D78" s="75"/>
      <c r="E78" s="76">
        <v>2328</v>
      </c>
      <c r="F78" s="76">
        <v>8336</v>
      </c>
      <c r="G78" s="76" t="s">
        <v>2</v>
      </c>
      <c r="H78" s="76"/>
      <c r="I78" s="76"/>
      <c r="J78" s="76"/>
      <c r="K78" s="77"/>
      <c r="L78" s="75"/>
      <c r="M78" s="73"/>
      <c r="N78" s="73"/>
      <c r="O78" s="73"/>
      <c r="P78" s="73" t="s">
        <v>2</v>
      </c>
      <c r="Q78" s="73"/>
      <c r="R78" s="57">
        <f t="shared" si="3"/>
        <v>10664</v>
      </c>
      <c r="S78" s="79">
        <f>SUM(D78,R78)</f>
        <v>10664</v>
      </c>
    </row>
    <row r="79" spans="1:19" ht="15.75" customHeight="1">
      <c r="A79" s="73" t="s">
        <v>44</v>
      </c>
      <c r="B79" s="74" t="s">
        <v>33</v>
      </c>
      <c r="C79" s="74" t="s">
        <v>33</v>
      </c>
      <c r="D79" s="75">
        <v>2478</v>
      </c>
      <c r="E79" s="76">
        <v>3780</v>
      </c>
      <c r="F79" s="76">
        <v>1712</v>
      </c>
      <c r="G79" s="76"/>
      <c r="H79" s="76">
        <v>2127</v>
      </c>
      <c r="I79" s="76"/>
      <c r="J79" s="76">
        <v>2283</v>
      </c>
      <c r="K79" s="77">
        <v>299</v>
      </c>
      <c r="L79" s="75"/>
      <c r="M79" s="73"/>
      <c r="N79" s="73"/>
      <c r="O79" s="73"/>
      <c r="P79" s="73">
        <v>1800</v>
      </c>
      <c r="Q79" s="73"/>
      <c r="R79" s="57">
        <f t="shared" si="3"/>
        <v>12001</v>
      </c>
      <c r="S79" s="58">
        <f>SUM(D79,R79)</f>
        <v>14479</v>
      </c>
    </row>
    <row r="80" spans="1:19" ht="14.25" customHeight="1">
      <c r="A80" s="73" t="s">
        <v>45</v>
      </c>
      <c r="B80" s="74" t="s">
        <v>33</v>
      </c>
      <c r="C80" s="74" t="s">
        <v>25</v>
      </c>
      <c r="D80" s="75">
        <v>32759</v>
      </c>
      <c r="E80" s="76">
        <v>42157</v>
      </c>
      <c r="F80" s="76">
        <v>28602</v>
      </c>
      <c r="G80" s="76" t="s">
        <v>2</v>
      </c>
      <c r="H80" s="76">
        <v>5018</v>
      </c>
      <c r="I80" s="76" t="s">
        <v>2</v>
      </c>
      <c r="J80" s="76">
        <v>8945</v>
      </c>
      <c r="K80" s="77">
        <v>8531</v>
      </c>
      <c r="L80" s="75" t="s">
        <v>2</v>
      </c>
      <c r="M80" s="73" t="s">
        <v>2</v>
      </c>
      <c r="N80" s="73">
        <v>4798</v>
      </c>
      <c r="O80" s="73">
        <v>0</v>
      </c>
      <c r="P80" s="73">
        <v>4180</v>
      </c>
      <c r="Q80" s="73">
        <v>0</v>
      </c>
      <c r="R80" s="57">
        <f t="shared" si="3"/>
        <v>102231</v>
      </c>
      <c r="S80" s="58">
        <f>SUM(D80,R80)</f>
        <v>134990</v>
      </c>
    </row>
    <row r="81" spans="1:19" ht="14.25" customHeight="1">
      <c r="A81" s="73" t="s">
        <v>46</v>
      </c>
      <c r="B81" s="74" t="s">
        <v>33</v>
      </c>
      <c r="C81" s="74" t="s">
        <v>47</v>
      </c>
      <c r="D81" s="75">
        <v>36119</v>
      </c>
      <c r="E81" s="76">
        <v>18769</v>
      </c>
      <c r="F81" s="76">
        <v>19585</v>
      </c>
      <c r="G81" s="76" t="s">
        <v>2</v>
      </c>
      <c r="H81" s="76">
        <v>3234</v>
      </c>
      <c r="I81" s="76" t="s">
        <v>2</v>
      </c>
      <c r="J81" s="76">
        <v>3048</v>
      </c>
      <c r="K81" s="77">
        <v>1507</v>
      </c>
      <c r="L81" s="75" t="s">
        <v>2</v>
      </c>
      <c r="M81" s="73" t="s">
        <v>2</v>
      </c>
      <c r="N81" s="73">
        <v>315</v>
      </c>
      <c r="O81" s="73"/>
      <c r="P81" s="73">
        <v>524</v>
      </c>
      <c r="Q81" s="73" t="s">
        <v>2</v>
      </c>
      <c r="R81" s="57">
        <f t="shared" si="3"/>
        <v>46982</v>
      </c>
      <c r="S81" s="58">
        <f>SUM(D81,R81)</f>
        <v>83101</v>
      </c>
    </row>
    <row r="82" spans="1:19" ht="14.25" customHeight="1">
      <c r="A82" s="73" t="s">
        <v>48</v>
      </c>
      <c r="B82" s="74" t="s">
        <v>33</v>
      </c>
      <c r="C82" s="74" t="s">
        <v>49</v>
      </c>
      <c r="D82" s="75">
        <v>4576</v>
      </c>
      <c r="E82" s="76">
        <v>3685</v>
      </c>
      <c r="F82" s="76">
        <v>5162</v>
      </c>
      <c r="G82" s="76" t="s">
        <v>2</v>
      </c>
      <c r="H82" s="76">
        <v>907</v>
      </c>
      <c r="I82" s="76"/>
      <c r="J82" s="76">
        <v>404</v>
      </c>
      <c r="K82" s="77">
        <v>567</v>
      </c>
      <c r="L82" s="75"/>
      <c r="M82" s="73"/>
      <c r="N82" s="73">
        <v>437</v>
      </c>
      <c r="O82" s="73"/>
      <c r="P82" s="73">
        <v>562</v>
      </c>
      <c r="Q82" s="73">
        <v>0</v>
      </c>
      <c r="R82" s="57">
        <f t="shared" si="3"/>
        <v>11724</v>
      </c>
      <c r="S82" s="58">
        <f>SUM(D82,R82)</f>
        <v>16300</v>
      </c>
    </row>
    <row r="83" spans="1:19" ht="12.75">
      <c r="A83" s="78" t="s">
        <v>50</v>
      </c>
      <c r="B83" s="72" t="s">
        <v>25</v>
      </c>
      <c r="C83" s="72" t="s">
        <v>21</v>
      </c>
      <c r="D83" s="71">
        <f>SUM(D84:D87)</f>
        <v>174355</v>
      </c>
      <c r="E83" s="80">
        <f aca="true" t="shared" si="5" ref="E83:S83">SUM(E84:E87)</f>
        <v>144818</v>
      </c>
      <c r="F83" s="80">
        <f t="shared" si="5"/>
        <v>125312</v>
      </c>
      <c r="G83" s="80">
        <f t="shared" si="5"/>
        <v>0</v>
      </c>
      <c r="H83" s="80">
        <f t="shared" si="5"/>
        <v>22485</v>
      </c>
      <c r="I83" s="80">
        <f t="shared" si="5"/>
        <v>0</v>
      </c>
      <c r="J83" s="80">
        <f t="shared" si="5"/>
        <v>40269</v>
      </c>
      <c r="K83" s="80">
        <f t="shared" si="5"/>
        <v>41958</v>
      </c>
      <c r="L83" s="80">
        <f t="shared" si="5"/>
        <v>0</v>
      </c>
      <c r="M83" s="80">
        <f t="shared" si="5"/>
        <v>0</v>
      </c>
      <c r="N83" s="80">
        <f t="shared" si="5"/>
        <v>20307</v>
      </c>
      <c r="O83" s="80">
        <f t="shared" si="5"/>
        <v>0</v>
      </c>
      <c r="P83" s="80">
        <f t="shared" si="5"/>
        <v>19812</v>
      </c>
      <c r="Q83" s="80">
        <f t="shared" si="5"/>
        <v>0</v>
      </c>
      <c r="R83" s="81">
        <f t="shared" si="5"/>
        <v>414961</v>
      </c>
      <c r="S83" s="82">
        <f t="shared" si="5"/>
        <v>589316</v>
      </c>
    </row>
    <row r="84" spans="1:19" ht="12.75">
      <c r="A84" s="73" t="s">
        <v>51</v>
      </c>
      <c r="B84" s="74" t="s">
        <v>25</v>
      </c>
      <c r="C84" s="74" t="s">
        <v>52</v>
      </c>
      <c r="D84" s="75">
        <v>97381</v>
      </c>
      <c r="E84" s="76">
        <v>75202</v>
      </c>
      <c r="F84" s="76">
        <v>66496</v>
      </c>
      <c r="G84" s="76" t="s">
        <v>2</v>
      </c>
      <c r="H84" s="76">
        <v>11313</v>
      </c>
      <c r="I84" s="76" t="s">
        <v>2</v>
      </c>
      <c r="J84" s="76">
        <v>21167</v>
      </c>
      <c r="K84" s="77">
        <v>21930</v>
      </c>
      <c r="L84" s="75" t="s">
        <v>2</v>
      </c>
      <c r="M84" s="73" t="s">
        <v>2</v>
      </c>
      <c r="N84" s="73">
        <v>11659</v>
      </c>
      <c r="O84" s="73">
        <v>0</v>
      </c>
      <c r="P84" s="73">
        <v>9778</v>
      </c>
      <c r="Q84" s="73">
        <v>0</v>
      </c>
      <c r="R84" s="57">
        <f>SUM(E84:Q84)</f>
        <v>217545</v>
      </c>
      <c r="S84" s="58">
        <f>SUM(D84,R84)</f>
        <v>314926</v>
      </c>
    </row>
    <row r="85" spans="1:19" ht="12.75">
      <c r="A85" s="73" t="s">
        <v>53</v>
      </c>
      <c r="B85" s="74" t="s">
        <v>25</v>
      </c>
      <c r="C85" s="74" t="s">
        <v>54</v>
      </c>
      <c r="D85" s="75">
        <v>22417</v>
      </c>
      <c r="E85" s="76">
        <v>22925</v>
      </c>
      <c r="F85" s="76">
        <v>17922</v>
      </c>
      <c r="G85" s="76" t="s">
        <v>2</v>
      </c>
      <c r="H85" s="76">
        <v>3769</v>
      </c>
      <c r="I85" s="76" t="s">
        <v>2</v>
      </c>
      <c r="J85" s="76">
        <v>6532</v>
      </c>
      <c r="K85" s="77">
        <v>7057</v>
      </c>
      <c r="L85" s="75" t="s">
        <v>2</v>
      </c>
      <c r="M85" s="73" t="s">
        <v>2</v>
      </c>
      <c r="N85" s="73">
        <v>3267</v>
      </c>
      <c r="O85" s="73">
        <v>0</v>
      </c>
      <c r="P85" s="73">
        <v>3067</v>
      </c>
      <c r="Q85" s="73">
        <v>0</v>
      </c>
      <c r="R85" s="57">
        <f>SUM(E85:Q85)</f>
        <v>64539</v>
      </c>
      <c r="S85" s="58">
        <f>SUM(D85,R85)</f>
        <v>86956</v>
      </c>
    </row>
    <row r="86" spans="1:19" ht="12.75">
      <c r="A86" s="73" t="s">
        <v>55</v>
      </c>
      <c r="B86" s="74" t="s">
        <v>25</v>
      </c>
      <c r="C86" s="74" t="s">
        <v>56</v>
      </c>
      <c r="D86" s="75">
        <v>42567</v>
      </c>
      <c r="E86" s="76">
        <v>33454</v>
      </c>
      <c r="F86" s="76">
        <v>29889</v>
      </c>
      <c r="G86" s="76" t="s">
        <v>2</v>
      </c>
      <c r="H86" s="76">
        <v>5195</v>
      </c>
      <c r="I86" s="76" t="s">
        <v>2</v>
      </c>
      <c r="J86" s="76">
        <v>9251</v>
      </c>
      <c r="K86" s="77">
        <v>9572</v>
      </c>
      <c r="L86" s="75" t="s">
        <v>2</v>
      </c>
      <c r="M86" s="73" t="s">
        <v>2</v>
      </c>
      <c r="N86" s="73">
        <v>4622</v>
      </c>
      <c r="O86" s="73">
        <v>0</v>
      </c>
      <c r="P86" s="73">
        <v>4583</v>
      </c>
      <c r="Q86" s="73">
        <v>0</v>
      </c>
      <c r="R86" s="57">
        <f>SUM(E86:Q86)</f>
        <v>96566</v>
      </c>
      <c r="S86" s="58">
        <f>SUM(D86,R86)</f>
        <v>139133</v>
      </c>
    </row>
    <row r="87" spans="1:19" ht="12.75">
      <c r="A87" s="73" t="s">
        <v>57</v>
      </c>
      <c r="B87" s="74" t="s">
        <v>25</v>
      </c>
      <c r="C87" s="74" t="s">
        <v>58</v>
      </c>
      <c r="D87" s="75">
        <v>11990</v>
      </c>
      <c r="E87" s="76">
        <v>13237</v>
      </c>
      <c r="F87" s="76">
        <v>11005</v>
      </c>
      <c r="G87" s="76" t="s">
        <v>2</v>
      </c>
      <c r="H87" s="76">
        <v>2208</v>
      </c>
      <c r="I87" s="76" t="s">
        <v>2</v>
      </c>
      <c r="J87" s="76">
        <v>3319</v>
      </c>
      <c r="K87" s="77">
        <v>3399</v>
      </c>
      <c r="L87" s="75" t="s">
        <v>2</v>
      </c>
      <c r="M87" s="73" t="s">
        <v>2</v>
      </c>
      <c r="N87" s="73">
        <v>759</v>
      </c>
      <c r="O87" s="73">
        <v>0</v>
      </c>
      <c r="P87" s="73">
        <v>2384</v>
      </c>
      <c r="Q87" s="73">
        <v>0</v>
      </c>
      <c r="R87" s="57">
        <f>SUM(E87:Q87)</f>
        <v>36311</v>
      </c>
      <c r="S87" s="58">
        <f>SUM(D87,R87)</f>
        <v>48301</v>
      </c>
    </row>
    <row r="88" spans="1:19" ht="12.75">
      <c r="A88" s="78" t="s">
        <v>59</v>
      </c>
      <c r="B88" s="72" t="s">
        <v>60</v>
      </c>
      <c r="C88" s="72" t="s">
        <v>21</v>
      </c>
      <c r="D88" s="71">
        <f>SUM(D89:D100)</f>
        <v>389985</v>
      </c>
      <c r="E88" s="78">
        <f>SUM(E89:E101)</f>
        <v>273462</v>
      </c>
      <c r="F88" s="78">
        <f aca="true" t="shared" si="6" ref="F88:S88">SUM(F89:F101)</f>
        <v>277803</v>
      </c>
      <c r="G88" s="78">
        <f t="shared" si="6"/>
        <v>0</v>
      </c>
      <c r="H88" s="78">
        <f t="shared" si="6"/>
        <v>71628</v>
      </c>
      <c r="I88" s="78">
        <f t="shared" si="6"/>
        <v>0</v>
      </c>
      <c r="J88" s="78">
        <f t="shared" si="6"/>
        <v>91354</v>
      </c>
      <c r="K88" s="78">
        <f t="shared" si="6"/>
        <v>101381</v>
      </c>
      <c r="L88" s="78">
        <f t="shared" si="6"/>
        <v>0</v>
      </c>
      <c r="M88" s="78">
        <f t="shared" si="6"/>
        <v>0</v>
      </c>
      <c r="N88" s="78">
        <f t="shared" si="6"/>
        <v>33554</v>
      </c>
      <c r="O88" s="78">
        <f t="shared" si="6"/>
        <v>0</v>
      </c>
      <c r="P88" s="78">
        <f t="shared" si="6"/>
        <v>31263</v>
      </c>
      <c r="Q88" s="78">
        <f t="shared" si="6"/>
        <v>0</v>
      </c>
      <c r="R88" s="83">
        <f t="shared" si="6"/>
        <v>880445</v>
      </c>
      <c r="S88" s="58">
        <f t="shared" si="6"/>
        <v>1270430</v>
      </c>
    </row>
    <row r="89" spans="1:19" ht="12" customHeight="1">
      <c r="A89" s="73" t="s">
        <v>61</v>
      </c>
      <c r="B89" s="74" t="s">
        <v>60</v>
      </c>
      <c r="C89" s="74" t="s">
        <v>62</v>
      </c>
      <c r="D89" s="75">
        <v>108153</v>
      </c>
      <c r="E89" s="73">
        <v>41193</v>
      </c>
      <c r="F89" s="73">
        <v>22478</v>
      </c>
      <c r="G89" s="73"/>
      <c r="H89" s="73">
        <v>15986</v>
      </c>
      <c r="I89" s="73"/>
      <c r="J89" s="73">
        <v>8650</v>
      </c>
      <c r="K89" s="75">
        <v>22568</v>
      </c>
      <c r="L89" s="75"/>
      <c r="M89" s="73"/>
      <c r="N89" s="73">
        <v>6754</v>
      </c>
      <c r="O89" s="73">
        <v>0</v>
      </c>
      <c r="P89" s="73">
        <v>6605</v>
      </c>
      <c r="Q89" s="73">
        <v>0</v>
      </c>
      <c r="R89" s="57">
        <f aca="true" t="shared" si="7" ref="R89:R94">SUM(E89:Q89)</f>
        <v>124234</v>
      </c>
      <c r="S89" s="58">
        <f aca="true" t="shared" si="8" ref="S89:S98">SUM(D89,R89)</f>
        <v>232387</v>
      </c>
    </row>
    <row r="90" spans="1:19" ht="0.75" customHeight="1" hidden="1">
      <c r="A90" s="73" t="s">
        <v>63</v>
      </c>
      <c r="B90" s="74" t="s">
        <v>60</v>
      </c>
      <c r="C90" s="74" t="s">
        <v>64</v>
      </c>
      <c r="D90" s="75"/>
      <c r="E90" s="73"/>
      <c r="F90" s="73" t="s">
        <v>2</v>
      </c>
      <c r="G90" s="73"/>
      <c r="H90" s="73"/>
      <c r="I90" s="73"/>
      <c r="J90" s="73"/>
      <c r="K90" s="75"/>
      <c r="L90" s="75"/>
      <c r="M90" s="73"/>
      <c r="N90" s="73"/>
      <c r="O90" s="73"/>
      <c r="P90" s="73"/>
      <c r="Q90" s="73"/>
      <c r="R90" s="57">
        <f t="shared" si="7"/>
        <v>0</v>
      </c>
      <c r="S90" s="58">
        <f t="shared" si="8"/>
        <v>0</v>
      </c>
    </row>
    <row r="91" spans="1:19" ht="12.75">
      <c r="A91" s="73" t="s">
        <v>65</v>
      </c>
      <c r="B91" s="74" t="s">
        <v>60</v>
      </c>
      <c r="C91" s="74" t="s">
        <v>66</v>
      </c>
      <c r="D91" s="75">
        <v>25938</v>
      </c>
      <c r="E91" s="76">
        <v>8466</v>
      </c>
      <c r="F91" s="76">
        <v>8742</v>
      </c>
      <c r="G91" s="76" t="s">
        <v>2</v>
      </c>
      <c r="H91" s="76">
        <v>1206</v>
      </c>
      <c r="I91" s="76"/>
      <c r="J91" s="76">
        <v>1270</v>
      </c>
      <c r="K91" s="77">
        <v>3750</v>
      </c>
      <c r="L91" s="75"/>
      <c r="M91" s="73"/>
      <c r="N91" s="73">
        <v>1178</v>
      </c>
      <c r="O91" s="73">
        <v>0</v>
      </c>
      <c r="P91" s="73">
        <v>720</v>
      </c>
      <c r="Q91" s="73">
        <v>0</v>
      </c>
      <c r="R91" s="57">
        <f t="shared" si="7"/>
        <v>25332</v>
      </c>
      <c r="S91" s="58">
        <f t="shared" si="8"/>
        <v>51270</v>
      </c>
    </row>
    <row r="92" spans="1:19" ht="12.75">
      <c r="A92" s="73" t="s">
        <v>67</v>
      </c>
      <c r="B92" s="74" t="s">
        <v>60</v>
      </c>
      <c r="C92" s="74" t="s">
        <v>68</v>
      </c>
      <c r="D92" s="75">
        <v>10095</v>
      </c>
      <c r="E92" s="76">
        <v>40695</v>
      </c>
      <c r="F92" s="76">
        <v>47767</v>
      </c>
      <c r="G92" s="76" t="s">
        <v>2</v>
      </c>
      <c r="H92" s="76">
        <v>7314</v>
      </c>
      <c r="I92" s="76" t="s">
        <v>2</v>
      </c>
      <c r="J92" s="76">
        <v>13210</v>
      </c>
      <c r="K92" s="77">
        <v>13616</v>
      </c>
      <c r="L92" s="75" t="s">
        <v>2</v>
      </c>
      <c r="M92" s="73" t="s">
        <v>2</v>
      </c>
      <c r="N92" s="73">
        <v>5475</v>
      </c>
      <c r="O92" s="73">
        <v>0</v>
      </c>
      <c r="P92" s="73">
        <v>3049</v>
      </c>
      <c r="Q92" s="73">
        <v>0</v>
      </c>
      <c r="R92" s="57">
        <f>SUM(E92:Q92)</f>
        <v>131126</v>
      </c>
      <c r="S92" s="58">
        <f>SUM(D92+R92)</f>
        <v>141221</v>
      </c>
    </row>
    <row r="93" spans="1:19" ht="12.75">
      <c r="A93" s="73" t="s">
        <v>69</v>
      </c>
      <c r="B93" s="74" t="s">
        <v>60</v>
      </c>
      <c r="C93" s="74" t="s">
        <v>70</v>
      </c>
      <c r="D93" s="75">
        <v>51797</v>
      </c>
      <c r="E93" s="76">
        <v>46777</v>
      </c>
      <c r="F93" s="76">
        <v>38119</v>
      </c>
      <c r="G93" s="76" t="s">
        <v>2</v>
      </c>
      <c r="H93" s="76">
        <v>22333</v>
      </c>
      <c r="I93" s="76" t="s">
        <v>2</v>
      </c>
      <c r="J93" s="76">
        <v>20748</v>
      </c>
      <c r="K93" s="77">
        <v>13917</v>
      </c>
      <c r="L93" s="75" t="s">
        <v>2</v>
      </c>
      <c r="M93" s="73" t="s">
        <v>2</v>
      </c>
      <c r="N93" s="73">
        <v>2231</v>
      </c>
      <c r="O93" s="73">
        <v>0</v>
      </c>
      <c r="P93" s="73">
        <v>8363</v>
      </c>
      <c r="Q93" s="73">
        <v>0</v>
      </c>
      <c r="R93" s="57">
        <f t="shared" si="7"/>
        <v>152488</v>
      </c>
      <c r="S93" s="58">
        <f t="shared" si="8"/>
        <v>204285</v>
      </c>
    </row>
    <row r="94" spans="1:19" ht="12.75">
      <c r="A94" s="73" t="s">
        <v>71</v>
      </c>
      <c r="B94" s="74" t="s">
        <v>60</v>
      </c>
      <c r="C94" s="74" t="s">
        <v>72</v>
      </c>
      <c r="D94" s="75">
        <v>128903</v>
      </c>
      <c r="E94" s="76">
        <v>72810</v>
      </c>
      <c r="F94" s="76">
        <v>54357</v>
      </c>
      <c r="G94" s="76" t="s">
        <v>2</v>
      </c>
      <c r="H94" s="76">
        <v>5841</v>
      </c>
      <c r="I94" s="76" t="s">
        <v>2</v>
      </c>
      <c r="J94" s="76">
        <v>23864</v>
      </c>
      <c r="K94" s="77">
        <v>17669</v>
      </c>
      <c r="L94" s="75" t="s">
        <v>2</v>
      </c>
      <c r="M94" s="73" t="s">
        <v>2</v>
      </c>
      <c r="N94" s="73">
        <v>9591</v>
      </c>
      <c r="O94" s="73">
        <v>0</v>
      </c>
      <c r="P94" s="73">
        <v>6325</v>
      </c>
      <c r="Q94" s="73">
        <v>0</v>
      </c>
      <c r="R94" s="57">
        <f t="shared" si="7"/>
        <v>190457</v>
      </c>
      <c r="S94" s="58">
        <f t="shared" si="8"/>
        <v>319360</v>
      </c>
    </row>
    <row r="95" spans="1:19" ht="12.75">
      <c r="A95" s="73" t="s">
        <v>73</v>
      </c>
      <c r="B95" s="74" t="s">
        <v>60</v>
      </c>
      <c r="C95" s="74" t="s">
        <v>74</v>
      </c>
      <c r="D95" s="75">
        <v>50586</v>
      </c>
      <c r="E95" s="76">
        <v>40657</v>
      </c>
      <c r="F95" s="76">
        <v>32916</v>
      </c>
      <c r="G95" s="76" t="s">
        <v>2</v>
      </c>
      <c r="H95" s="76">
        <v>12855</v>
      </c>
      <c r="I95" s="76" t="s">
        <v>2</v>
      </c>
      <c r="J95" s="76">
        <v>9420</v>
      </c>
      <c r="K95" s="77">
        <v>10946</v>
      </c>
      <c r="L95" s="75" t="s">
        <v>2</v>
      </c>
      <c r="M95" s="73" t="s">
        <v>2</v>
      </c>
      <c r="N95" s="73">
        <v>6181</v>
      </c>
      <c r="O95" s="73">
        <v>0</v>
      </c>
      <c r="P95" s="73">
        <v>5405</v>
      </c>
      <c r="Q95" s="73">
        <v>0</v>
      </c>
      <c r="R95" s="57">
        <f>SUM(E95:Q95)</f>
        <v>118380</v>
      </c>
      <c r="S95" s="58">
        <f t="shared" si="8"/>
        <v>168966</v>
      </c>
    </row>
    <row r="96" spans="1:19" ht="12.75">
      <c r="A96" s="73" t="s">
        <v>75</v>
      </c>
      <c r="B96" s="74" t="s">
        <v>60</v>
      </c>
      <c r="C96" s="74" t="s">
        <v>76</v>
      </c>
      <c r="D96" s="75">
        <v>12327</v>
      </c>
      <c r="E96" s="76">
        <v>11710</v>
      </c>
      <c r="F96" s="76">
        <v>53804</v>
      </c>
      <c r="G96" s="76" t="s">
        <v>2</v>
      </c>
      <c r="H96" s="76">
        <v>4412</v>
      </c>
      <c r="I96" s="76" t="s">
        <v>2</v>
      </c>
      <c r="J96" s="76">
        <v>12915</v>
      </c>
      <c r="K96" s="77">
        <v>17783</v>
      </c>
      <c r="L96" s="75"/>
      <c r="M96" s="73" t="s">
        <v>2</v>
      </c>
      <c r="N96" s="73">
        <v>70</v>
      </c>
      <c r="O96" s="73">
        <v>0</v>
      </c>
      <c r="P96" s="73">
        <v>0</v>
      </c>
      <c r="Q96" s="73">
        <v>0</v>
      </c>
      <c r="R96" s="57">
        <f>SUM(E96:Q96)</f>
        <v>100694</v>
      </c>
      <c r="S96" s="58">
        <f t="shared" si="8"/>
        <v>113021</v>
      </c>
    </row>
    <row r="97" spans="1:19" ht="12.75" hidden="1">
      <c r="A97" s="73" t="s">
        <v>2</v>
      </c>
      <c r="B97" s="74" t="s">
        <v>2</v>
      </c>
      <c r="C97" s="74" t="s">
        <v>2</v>
      </c>
      <c r="D97" s="75" t="s">
        <v>2</v>
      </c>
      <c r="E97" s="76" t="s">
        <v>2</v>
      </c>
      <c r="F97" s="76">
        <v>0</v>
      </c>
      <c r="G97" s="76" t="s">
        <v>2</v>
      </c>
      <c r="H97" s="76" t="s">
        <v>2</v>
      </c>
      <c r="I97" s="76" t="s">
        <v>2</v>
      </c>
      <c r="J97" s="76" t="s">
        <v>2</v>
      </c>
      <c r="K97" s="77" t="s">
        <v>2</v>
      </c>
      <c r="L97" s="75" t="s">
        <v>2</v>
      </c>
      <c r="M97" s="73" t="s">
        <v>2</v>
      </c>
      <c r="N97" s="73">
        <v>0</v>
      </c>
      <c r="O97" s="73">
        <v>0</v>
      </c>
      <c r="P97" s="73" t="s">
        <v>2</v>
      </c>
      <c r="Q97" s="73">
        <v>0</v>
      </c>
      <c r="R97" s="57">
        <f>SUM(E97:Q97)</f>
        <v>0</v>
      </c>
      <c r="S97" s="58">
        <f t="shared" si="8"/>
        <v>0</v>
      </c>
    </row>
    <row r="98" spans="1:19" ht="12.75">
      <c r="A98" s="73" t="s">
        <v>77</v>
      </c>
      <c r="B98" s="74" t="s">
        <v>60</v>
      </c>
      <c r="C98" s="74" t="s">
        <v>52</v>
      </c>
      <c r="D98" s="75">
        <v>1022</v>
      </c>
      <c r="E98" s="76">
        <v>2815</v>
      </c>
      <c r="F98" s="76">
        <v>2847</v>
      </c>
      <c r="G98" s="76" t="s">
        <v>2</v>
      </c>
      <c r="H98" s="76">
        <v>1590</v>
      </c>
      <c r="I98" s="76" t="s">
        <v>2</v>
      </c>
      <c r="J98" s="76">
        <v>950</v>
      </c>
      <c r="K98" s="77">
        <v>902</v>
      </c>
      <c r="L98" s="75" t="s">
        <v>2</v>
      </c>
      <c r="M98" s="73" t="s">
        <v>2</v>
      </c>
      <c r="N98" s="73">
        <v>1937</v>
      </c>
      <c r="O98" s="73">
        <v>0</v>
      </c>
      <c r="P98" s="73">
        <v>773</v>
      </c>
      <c r="Q98" s="73">
        <v>0</v>
      </c>
      <c r="R98" s="57">
        <f>SUM(E98:Q98)</f>
        <v>11814</v>
      </c>
      <c r="S98" s="58">
        <f t="shared" si="8"/>
        <v>12836</v>
      </c>
    </row>
    <row r="99" spans="1:19" ht="12.75">
      <c r="A99" s="73" t="s">
        <v>78</v>
      </c>
      <c r="B99" s="74" t="s">
        <v>60</v>
      </c>
      <c r="C99" s="74" t="s">
        <v>54</v>
      </c>
      <c r="D99" s="75"/>
      <c r="E99" s="76">
        <v>0</v>
      </c>
      <c r="F99" s="76">
        <v>7455</v>
      </c>
      <c r="G99" s="76"/>
      <c r="H99" s="76">
        <v>0</v>
      </c>
      <c r="I99" s="76"/>
      <c r="J99" s="76">
        <v>0</v>
      </c>
      <c r="K99" s="77"/>
      <c r="L99" s="75"/>
      <c r="M99" s="73"/>
      <c r="N99" s="73"/>
      <c r="O99" s="73"/>
      <c r="P99" s="73"/>
      <c r="Q99" s="73"/>
      <c r="R99" s="57">
        <f>F99</f>
        <v>7455</v>
      </c>
      <c r="S99" s="58">
        <f>R99</f>
        <v>7455</v>
      </c>
    </row>
    <row r="100" spans="1:19" ht="12.75">
      <c r="A100" s="73" t="s">
        <v>79</v>
      </c>
      <c r="B100" s="74" t="s">
        <v>60</v>
      </c>
      <c r="C100" s="74" t="s">
        <v>80</v>
      </c>
      <c r="D100" s="75">
        <v>1164</v>
      </c>
      <c r="E100" s="76">
        <v>8339</v>
      </c>
      <c r="F100" s="76">
        <v>8988</v>
      </c>
      <c r="G100" s="76" t="s">
        <v>2</v>
      </c>
      <c r="H100" s="76">
        <v>91</v>
      </c>
      <c r="I100" s="76" t="s">
        <v>2</v>
      </c>
      <c r="J100" s="76">
        <v>327</v>
      </c>
      <c r="K100" s="77">
        <v>230</v>
      </c>
      <c r="L100" s="75" t="s">
        <v>2</v>
      </c>
      <c r="M100" s="73"/>
      <c r="N100" s="73">
        <v>137</v>
      </c>
      <c r="O100" s="73">
        <v>0</v>
      </c>
      <c r="P100" s="73">
        <v>23</v>
      </c>
      <c r="Q100" s="73">
        <v>0</v>
      </c>
      <c r="R100" s="57">
        <f>SUM(E100:Q100)</f>
        <v>18135</v>
      </c>
      <c r="S100" s="58">
        <f aca="true" t="shared" si="9" ref="S100:S111">SUM(D100,R100)</f>
        <v>19299</v>
      </c>
    </row>
    <row r="101" spans="1:19" ht="12.75">
      <c r="A101" s="84" t="s">
        <v>94</v>
      </c>
      <c r="B101" s="74" t="s">
        <v>60</v>
      </c>
      <c r="C101" s="74" t="s">
        <v>93</v>
      </c>
      <c r="D101" s="71"/>
      <c r="E101" s="76">
        <v>0</v>
      </c>
      <c r="F101" s="76">
        <v>330</v>
      </c>
      <c r="G101" s="76"/>
      <c r="H101" s="76"/>
      <c r="I101" s="76"/>
      <c r="J101" s="76"/>
      <c r="K101" s="77"/>
      <c r="L101" s="75"/>
      <c r="M101" s="73"/>
      <c r="N101" s="73"/>
      <c r="O101" s="73"/>
      <c r="P101" s="73"/>
      <c r="Q101" s="73"/>
      <c r="R101" s="57">
        <f>SUM(E101:Q101)</f>
        <v>330</v>
      </c>
      <c r="S101" s="58">
        <f t="shared" si="9"/>
        <v>330</v>
      </c>
    </row>
    <row r="102" spans="1:19" ht="12.75">
      <c r="A102" s="84" t="s">
        <v>91</v>
      </c>
      <c r="B102" s="74" t="s">
        <v>30</v>
      </c>
      <c r="C102" s="74" t="s">
        <v>92</v>
      </c>
      <c r="D102" s="75">
        <v>2059</v>
      </c>
      <c r="E102" s="76">
        <v>3040</v>
      </c>
      <c r="F102" s="76">
        <v>2733</v>
      </c>
      <c r="G102" s="76"/>
      <c r="H102" s="76">
        <v>138</v>
      </c>
      <c r="I102" s="76"/>
      <c r="J102" s="76">
        <v>342</v>
      </c>
      <c r="K102" s="77">
        <v>271</v>
      </c>
      <c r="L102" s="75"/>
      <c r="M102" s="73"/>
      <c r="N102" s="73">
        <v>181</v>
      </c>
      <c r="O102" s="73"/>
      <c r="P102" s="73">
        <v>162</v>
      </c>
      <c r="Q102" s="73"/>
      <c r="R102" s="57">
        <f>SUM(E102:P102)</f>
        <v>6867</v>
      </c>
      <c r="S102" s="57">
        <f>D102+R102</f>
        <v>8926</v>
      </c>
    </row>
    <row r="103" spans="1:19" ht="12.75">
      <c r="A103" s="85" t="s">
        <v>81</v>
      </c>
      <c r="B103" s="72" t="s">
        <v>82</v>
      </c>
      <c r="C103" s="72" t="s">
        <v>21</v>
      </c>
      <c r="D103" s="71"/>
      <c r="E103" s="80">
        <v>18753</v>
      </c>
      <c r="F103" s="80"/>
      <c r="G103" s="80"/>
      <c r="H103" s="80"/>
      <c r="I103" s="80"/>
      <c r="J103" s="80"/>
      <c r="K103" s="86"/>
      <c r="L103" s="71"/>
      <c r="M103" s="78"/>
      <c r="N103" s="78"/>
      <c r="O103" s="78"/>
      <c r="P103" s="78"/>
      <c r="Q103" s="78"/>
      <c r="R103" s="57">
        <f>SUM(E103:Q103)</f>
        <v>18753</v>
      </c>
      <c r="S103" s="58">
        <f t="shared" si="9"/>
        <v>18753</v>
      </c>
    </row>
    <row r="104" spans="1:19" ht="12.75" hidden="1">
      <c r="A104" s="85" t="s">
        <v>2</v>
      </c>
      <c r="B104" s="72" t="s">
        <v>2</v>
      </c>
      <c r="C104" s="72" t="s">
        <v>2</v>
      </c>
      <c r="D104" s="71"/>
      <c r="E104" s="80">
        <f>SUM(E105)</f>
        <v>0</v>
      </c>
      <c r="F104" s="80">
        <f aca="true" t="shared" si="10" ref="F104:Q104">SUM(F105)</f>
        <v>0</v>
      </c>
      <c r="G104" s="80">
        <f t="shared" si="10"/>
        <v>0</v>
      </c>
      <c r="H104" s="80">
        <f t="shared" si="10"/>
        <v>0</v>
      </c>
      <c r="I104" s="80">
        <f t="shared" si="10"/>
        <v>0</v>
      </c>
      <c r="J104" s="80">
        <f t="shared" si="10"/>
        <v>0</v>
      </c>
      <c r="K104" s="80">
        <f t="shared" si="10"/>
        <v>0</v>
      </c>
      <c r="L104" s="80">
        <f t="shared" si="10"/>
        <v>0</v>
      </c>
      <c r="M104" s="80">
        <f t="shared" si="10"/>
        <v>0</v>
      </c>
      <c r="N104" s="80">
        <f t="shared" si="10"/>
        <v>0</v>
      </c>
      <c r="O104" s="80">
        <f t="shared" si="10"/>
        <v>0</v>
      </c>
      <c r="P104" s="80">
        <f t="shared" si="10"/>
        <v>0</v>
      </c>
      <c r="Q104" s="80">
        <f t="shared" si="10"/>
        <v>0</v>
      </c>
      <c r="R104" s="57">
        <f>SUM(E104:Q104)</f>
        <v>0</v>
      </c>
      <c r="S104" s="58">
        <f t="shared" si="9"/>
        <v>0</v>
      </c>
    </row>
    <row r="105" spans="1:19" ht="0.75" customHeight="1" hidden="1">
      <c r="A105" s="84" t="s">
        <v>2</v>
      </c>
      <c r="B105" s="74" t="s">
        <v>2</v>
      </c>
      <c r="C105" s="74" t="s">
        <v>2</v>
      </c>
      <c r="D105" s="71"/>
      <c r="E105" s="76"/>
      <c r="F105" s="76"/>
      <c r="G105" s="76"/>
      <c r="H105" s="76"/>
      <c r="I105" s="76"/>
      <c r="J105" s="76"/>
      <c r="K105" s="77"/>
      <c r="L105" s="75"/>
      <c r="M105" s="73"/>
      <c r="N105" s="73"/>
      <c r="O105" s="73"/>
      <c r="P105" s="73"/>
      <c r="Q105" s="73"/>
      <c r="R105" s="57">
        <f>SUM(E105:Q105)</f>
        <v>0</v>
      </c>
      <c r="S105" s="58">
        <f t="shared" si="9"/>
        <v>0</v>
      </c>
    </row>
    <row r="106" spans="1:19" ht="12.75">
      <c r="A106" s="85" t="s">
        <v>83</v>
      </c>
      <c r="B106" s="72" t="s">
        <v>52</v>
      </c>
      <c r="C106" s="74" t="s">
        <v>21</v>
      </c>
      <c r="D106" s="71"/>
      <c r="E106" s="76"/>
      <c r="F106" s="80">
        <v>0</v>
      </c>
      <c r="G106" s="76"/>
      <c r="H106" s="80">
        <v>13472</v>
      </c>
      <c r="I106" s="76"/>
      <c r="J106" s="76"/>
      <c r="K106" s="77"/>
      <c r="L106" s="75"/>
      <c r="M106" s="73"/>
      <c r="N106" s="73"/>
      <c r="O106" s="73"/>
      <c r="P106" s="73"/>
      <c r="Q106" s="73"/>
      <c r="R106" s="87">
        <f>F106+H106</f>
        <v>13472</v>
      </c>
      <c r="S106" s="87">
        <f>F106+H106</f>
        <v>13472</v>
      </c>
    </row>
    <row r="107" spans="1:19" ht="12.75">
      <c r="A107" s="85" t="s">
        <v>84</v>
      </c>
      <c r="B107" s="72" t="s">
        <v>54</v>
      </c>
      <c r="C107" s="72" t="s">
        <v>21</v>
      </c>
      <c r="D107" s="71">
        <v>7282</v>
      </c>
      <c r="E107" s="80">
        <f>SUM(E108:E109)</f>
        <v>7357</v>
      </c>
      <c r="F107" s="80">
        <f>SUM(F108:F112)</f>
        <v>43883</v>
      </c>
      <c r="G107" s="80">
        <f aca="true" t="shared" si="11" ref="G107:Q107">SUM(G108:G109)</f>
        <v>0</v>
      </c>
      <c r="H107" s="80">
        <f t="shared" si="11"/>
        <v>0</v>
      </c>
      <c r="I107" s="80">
        <f t="shared" si="11"/>
        <v>0</v>
      </c>
      <c r="J107" s="80">
        <f t="shared" si="11"/>
        <v>0</v>
      </c>
      <c r="K107" s="80">
        <f t="shared" si="11"/>
        <v>2252</v>
      </c>
      <c r="L107" s="80">
        <f t="shared" si="11"/>
        <v>0</v>
      </c>
      <c r="M107" s="80">
        <f t="shared" si="11"/>
        <v>0</v>
      </c>
      <c r="N107" s="80">
        <f t="shared" si="11"/>
        <v>0</v>
      </c>
      <c r="O107" s="80">
        <f t="shared" si="11"/>
        <v>0</v>
      </c>
      <c r="P107" s="80">
        <f t="shared" si="11"/>
        <v>0</v>
      </c>
      <c r="Q107" s="80">
        <f t="shared" si="11"/>
        <v>0</v>
      </c>
      <c r="R107" s="57">
        <f>SUM(E107:Q107)</f>
        <v>53492</v>
      </c>
      <c r="S107" s="58">
        <f t="shared" si="9"/>
        <v>60774</v>
      </c>
    </row>
    <row r="108" spans="1:19" ht="12.75">
      <c r="A108" s="84" t="s">
        <v>85</v>
      </c>
      <c r="B108" s="74" t="s">
        <v>54</v>
      </c>
      <c r="C108" s="74" t="s">
        <v>38</v>
      </c>
      <c r="D108" s="71"/>
      <c r="E108" s="76">
        <v>7357</v>
      </c>
      <c r="F108" s="76">
        <v>20043</v>
      </c>
      <c r="G108" s="76"/>
      <c r="H108" s="76">
        <v>0</v>
      </c>
      <c r="I108" s="76"/>
      <c r="J108" s="76"/>
      <c r="K108" s="77">
        <v>2252</v>
      </c>
      <c r="L108" s="75"/>
      <c r="M108" s="73"/>
      <c r="N108" s="73"/>
      <c r="O108" s="73"/>
      <c r="P108" s="73"/>
      <c r="Q108" s="73"/>
      <c r="R108" s="57">
        <f>SUM(E108:Q108)</f>
        <v>29652</v>
      </c>
      <c r="S108" s="58">
        <f t="shared" si="9"/>
        <v>29652</v>
      </c>
    </row>
    <row r="109" spans="1:19" ht="12" customHeight="1">
      <c r="A109" s="84" t="s">
        <v>86</v>
      </c>
      <c r="B109" s="74" t="s">
        <v>54</v>
      </c>
      <c r="C109" s="74" t="s">
        <v>41</v>
      </c>
      <c r="D109" s="75">
        <v>7282</v>
      </c>
      <c r="E109" s="76"/>
      <c r="F109" s="76">
        <v>23840</v>
      </c>
      <c r="G109" s="76"/>
      <c r="H109" s="76"/>
      <c r="I109" s="76"/>
      <c r="J109" s="76"/>
      <c r="K109" s="77">
        <v>0</v>
      </c>
      <c r="L109" s="75"/>
      <c r="M109" s="73"/>
      <c r="N109" s="73"/>
      <c r="O109" s="73"/>
      <c r="P109" s="73"/>
      <c r="Q109" s="73"/>
      <c r="R109" s="57">
        <f>D109+F109</f>
        <v>31122</v>
      </c>
      <c r="S109" s="58">
        <f t="shared" si="9"/>
        <v>38404</v>
      </c>
    </row>
    <row r="110" spans="1:19" ht="12.75" hidden="1">
      <c r="A110" s="85" t="s">
        <v>2</v>
      </c>
      <c r="B110" s="72" t="s">
        <v>2</v>
      </c>
      <c r="C110" s="72" t="s">
        <v>2</v>
      </c>
      <c r="D110" s="71"/>
      <c r="E110" s="80"/>
      <c r="F110" s="80"/>
      <c r="G110" s="80"/>
      <c r="H110" s="80"/>
      <c r="I110" s="80"/>
      <c r="J110" s="80"/>
      <c r="K110" s="86"/>
      <c r="L110" s="71"/>
      <c r="M110" s="78"/>
      <c r="N110" s="78"/>
      <c r="O110" s="78"/>
      <c r="P110" s="78"/>
      <c r="Q110" s="78"/>
      <c r="R110" s="57">
        <f>SUM(E110:Q110)</f>
        <v>0</v>
      </c>
      <c r="S110" s="58">
        <f t="shared" si="9"/>
        <v>0</v>
      </c>
    </row>
    <row r="111" spans="1:19" ht="12.75" hidden="1">
      <c r="A111" s="85" t="s">
        <v>2</v>
      </c>
      <c r="B111" s="72" t="s">
        <v>2</v>
      </c>
      <c r="C111" s="72" t="s">
        <v>2</v>
      </c>
      <c r="D111" s="71">
        <v>0</v>
      </c>
      <c r="E111" s="80"/>
      <c r="F111" s="80"/>
      <c r="G111" s="80"/>
      <c r="H111" s="80"/>
      <c r="I111" s="80"/>
      <c r="J111" s="80"/>
      <c r="K111" s="86"/>
      <c r="L111" s="71"/>
      <c r="M111" s="78"/>
      <c r="N111" s="78"/>
      <c r="O111" s="78"/>
      <c r="P111" s="78"/>
      <c r="Q111" s="78">
        <v>0</v>
      </c>
      <c r="R111" s="57">
        <f>SUM(E111:Q111)</f>
        <v>0</v>
      </c>
      <c r="S111" s="58">
        <f t="shared" si="9"/>
        <v>0</v>
      </c>
    </row>
    <row r="112" spans="1:19" ht="12.75" hidden="1">
      <c r="A112" s="85"/>
      <c r="B112" s="74" t="s">
        <v>2</v>
      </c>
      <c r="C112" s="74" t="s">
        <v>2</v>
      </c>
      <c r="D112" s="71"/>
      <c r="E112" s="80"/>
      <c r="F112" s="76">
        <v>0</v>
      </c>
      <c r="G112" s="80"/>
      <c r="H112" s="80"/>
      <c r="I112" s="80"/>
      <c r="J112" s="80"/>
      <c r="K112" s="86"/>
      <c r="L112" s="71"/>
      <c r="M112" s="78"/>
      <c r="N112" s="78"/>
      <c r="O112" s="78"/>
      <c r="P112" s="78"/>
      <c r="Q112" s="78"/>
      <c r="R112" s="57">
        <v>0</v>
      </c>
      <c r="S112" s="58">
        <v>0</v>
      </c>
    </row>
    <row r="113" spans="1:19" ht="12.75">
      <c r="A113" s="85" t="s">
        <v>87</v>
      </c>
      <c r="B113" s="72" t="s">
        <v>88</v>
      </c>
      <c r="C113" s="72" t="s">
        <v>21</v>
      </c>
      <c r="D113" s="88">
        <v>0</v>
      </c>
      <c r="E113" s="80">
        <v>0</v>
      </c>
      <c r="F113" s="80">
        <v>0</v>
      </c>
      <c r="G113" s="80"/>
      <c r="H113" s="80">
        <v>0</v>
      </c>
      <c r="I113" s="80">
        <v>1911</v>
      </c>
      <c r="J113" s="80">
        <v>0</v>
      </c>
      <c r="K113" s="86">
        <v>0</v>
      </c>
      <c r="L113" s="71"/>
      <c r="M113" s="78"/>
      <c r="N113" s="78">
        <v>0</v>
      </c>
      <c r="O113" s="78">
        <v>0</v>
      </c>
      <c r="P113" s="78">
        <v>0</v>
      </c>
      <c r="Q113" s="78">
        <v>0</v>
      </c>
      <c r="R113" s="57">
        <f>E113+F113+H113+J113+K113+N113+P113</f>
        <v>0</v>
      </c>
      <c r="S113" s="58">
        <v>0</v>
      </c>
    </row>
    <row r="114" spans="1:19" ht="12.75">
      <c r="A114" s="89" t="s">
        <v>89</v>
      </c>
      <c r="B114" s="90"/>
      <c r="C114" s="90"/>
      <c r="D114" s="89">
        <f>SUM(D74+D77+D83+D88+D102+D103+D106+D107+D111+D113)</f>
        <v>1473308</v>
      </c>
      <c r="E114" s="89">
        <f>SUM(E74+E77+E83+E88+E102+E103+E106+E107+E111+E113)</f>
        <v>1190728</v>
      </c>
      <c r="F114" s="89">
        <f>SUM(F74+F77+F83+F88+F102+F103+F106+F110+F111+F113)</f>
        <v>1041669</v>
      </c>
      <c r="G114" s="89">
        <f aca="true" t="shared" si="12" ref="G114:R114">SUM(G74+G77+G83+G88+G103+G104+G107+G110+G111+G113)</f>
        <v>0</v>
      </c>
      <c r="H114" s="89">
        <f>SUM(H74+H77+H83+H88+H102+H103+H106+H110+H111+H113)</f>
        <v>221283</v>
      </c>
      <c r="I114" s="89">
        <f t="shared" si="12"/>
        <v>1911</v>
      </c>
      <c r="J114" s="89">
        <f>SUM(J74+J77+J83+J88+J102+J103+J106+J110+J111+J113)</f>
        <v>330433</v>
      </c>
      <c r="K114" s="89">
        <f>SUM(K74+K77+K83+K88+K102+K103+K106+K107+K111+K113)</f>
        <v>349779</v>
      </c>
      <c r="L114" s="89">
        <f t="shared" si="12"/>
        <v>0</v>
      </c>
      <c r="M114" s="89">
        <f t="shared" si="12"/>
        <v>0</v>
      </c>
      <c r="N114" s="89">
        <f>SUM(N74+N77+N83+N88+N102+N103+N106+N110+N111+N113)</f>
        <v>152641</v>
      </c>
      <c r="O114" s="89">
        <f t="shared" si="12"/>
        <v>0</v>
      </c>
      <c r="P114" s="89">
        <f>SUM(P74+P77+P83+P88+P102+P103+P106+P110+P111+P113)</f>
        <v>148865</v>
      </c>
      <c r="Q114" s="89">
        <f t="shared" si="12"/>
        <v>0</v>
      </c>
      <c r="R114" s="83">
        <f t="shared" si="12"/>
        <v>3458942</v>
      </c>
      <c r="S114" s="91">
        <f>SUM(S74+S77+S83+S88+S102+S103+S106+S107)</f>
        <v>4952589</v>
      </c>
    </row>
    <row r="115" ht="12.75">
      <c r="R115" s="1"/>
    </row>
    <row r="134" ht="12.75" customHeight="1"/>
    <row r="135" ht="0.75" customHeight="1"/>
    <row r="136" ht="12.75" customHeight="1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90" ht="12.75" customHeight="1"/>
    <row r="191" ht="12.75" customHeight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</sheetData>
  <mergeCells count="34">
    <mergeCell ref="S61:S63"/>
    <mergeCell ref="D62:D63"/>
    <mergeCell ref="F62:F63"/>
    <mergeCell ref="G62:G63"/>
    <mergeCell ref="J62:J63"/>
    <mergeCell ref="K62:K63"/>
    <mergeCell ref="L62:L63"/>
    <mergeCell ref="M62:M63"/>
    <mergeCell ref="N62:N63"/>
    <mergeCell ref="O62:O63"/>
    <mergeCell ref="A61:A62"/>
    <mergeCell ref="B61:B63"/>
    <mergeCell ref="C61:C63"/>
    <mergeCell ref="D61:R61"/>
    <mergeCell ref="P62:P63"/>
    <mergeCell ref="Q62:Q63"/>
    <mergeCell ref="J4:J5"/>
    <mergeCell ref="K4:K5"/>
    <mergeCell ref="P2:U2"/>
    <mergeCell ref="S3:S5"/>
    <mergeCell ref="L1:Q1"/>
    <mergeCell ref="D3:R3"/>
    <mergeCell ref="D4:D5"/>
    <mergeCell ref="N4:N5"/>
    <mergeCell ref="O4:O5"/>
    <mergeCell ref="P4:P5"/>
    <mergeCell ref="Q4:Q5"/>
    <mergeCell ref="M4:M5"/>
    <mergeCell ref="L4:L5"/>
    <mergeCell ref="G4:G5"/>
    <mergeCell ref="A3:A4"/>
    <mergeCell ref="B3:B5"/>
    <mergeCell ref="C3:C5"/>
    <mergeCell ref="F4:F5"/>
  </mergeCells>
  <printOptions/>
  <pageMargins left="0.35433070866141736" right="0.75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Pavlikeni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Penka Deneva</dc:creator>
  <cp:keywords/>
  <dc:description/>
  <cp:lastModifiedBy>User</cp:lastModifiedBy>
  <cp:lastPrinted>2014-03-10T07:44:28Z</cp:lastPrinted>
  <dcterms:created xsi:type="dcterms:W3CDTF">2008-02-29T06:54:07Z</dcterms:created>
  <dcterms:modified xsi:type="dcterms:W3CDTF">2015-11-19T09:11:10Z</dcterms:modified>
  <cp:category/>
  <cp:version/>
  <cp:contentType/>
  <cp:contentStatus/>
</cp:coreProperties>
</file>